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4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.xml" ContentType="application/vnd.openxmlformats-officedocument.drawing+xml"/>
  <Override PartName="/xl/charts/chart64.xml" ContentType="application/vnd.openxmlformats-officedocument.drawingml.chart+xml"/>
  <Override PartName="/xl/drawings/drawing6.xml" ContentType="application/vnd.openxmlformats-officedocument.drawingml.chartshapes+xml"/>
  <Override PartName="/xl/charts/chart65.xml" ContentType="application/vnd.openxmlformats-officedocument.drawingml.chart+xml"/>
  <Override PartName="/xl/drawings/drawing7.xml" ContentType="application/vnd.openxmlformats-officedocument.drawingml.chartshapes+xml"/>
  <Override PartName="/xl/charts/chart66.xml" ContentType="application/vnd.openxmlformats-officedocument.drawingml.chart+xml"/>
  <Override PartName="/xl/drawings/drawing8.xml" ContentType="application/vnd.openxmlformats-officedocument.drawingml.chartshapes+xml"/>
  <Override PartName="/xl/charts/chart67.xml" ContentType="application/vnd.openxmlformats-officedocument.drawingml.chart+xml"/>
  <Override PartName="/xl/drawings/drawing9.xml" ContentType="application/vnd.openxmlformats-officedocument.drawingml.chartshape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0.xml" ContentType="application/vnd.openxmlformats-officedocument.drawing+xml"/>
  <Override PartName="/xl/charts/chart74.xml" ContentType="application/vnd.openxmlformats-officedocument.drawingml.chart+xml"/>
  <Override PartName="/xl/drawings/drawing11.xml" ContentType="application/vnd.openxmlformats-officedocument.drawing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915" activeTab="3"/>
  </bookViews>
  <sheets>
    <sheet name="2000" sheetId="1" r:id="rId1"/>
    <sheet name="2004" sheetId="4" r:id="rId2"/>
    <sheet name="2008" sheetId="5" r:id="rId3"/>
    <sheet name="2012" sheetId="6" r:id="rId4"/>
    <sheet name="G-2000" sheetId="9" r:id="rId5"/>
    <sheet name="G-2004" sheetId="8" r:id="rId6"/>
    <sheet name="G-2008" sheetId="7" r:id="rId7"/>
    <sheet name="G-2012" sheetId="10" r:id="rId8"/>
    <sheet name="G-Jablunkovsko" sheetId="11" r:id="rId9"/>
    <sheet name="G-účast" sheetId="16" r:id="rId10"/>
    <sheet name="seznam" sheetId="12" r:id="rId11"/>
    <sheet name="statistika" sheetId="13" r:id="rId12"/>
    <sheet name="preference" sheetId="14" r:id="rId13"/>
    <sheet name="top 09" sheetId="15" r:id="rId14"/>
  </sheets>
  <definedNames>
    <definedName name="_xlnm.Print_Titles" localSheetId="0">'2000'!$A:$A</definedName>
    <definedName name="_xlnm.Print_Titles" localSheetId="1">'2004'!$A:$A</definedName>
    <definedName name="_xlnm.Print_Titles" localSheetId="2">'2008'!$A:$A</definedName>
    <definedName name="_xlnm.Print_Titles" localSheetId="3">'2012'!$A:$A</definedName>
  </definedNames>
  <calcPr calcId="145621"/>
</workbook>
</file>

<file path=xl/calcChain.xml><?xml version="1.0" encoding="utf-8"?>
<calcChain xmlns="http://schemas.openxmlformats.org/spreadsheetml/2006/main">
  <c r="CU104" i="14" l="1"/>
  <c r="CU103" i="14"/>
  <c r="CU102" i="14"/>
  <c r="CU101" i="14"/>
  <c r="CU100" i="14"/>
  <c r="CU99" i="14"/>
  <c r="CU98" i="14"/>
  <c r="CU97" i="14"/>
  <c r="CU96" i="14"/>
  <c r="CU95" i="14"/>
  <c r="CU94" i="14"/>
  <c r="CU93" i="14"/>
  <c r="CU92" i="14"/>
  <c r="CU91" i="14"/>
  <c r="CU90" i="14"/>
  <c r="CU89" i="14"/>
  <c r="CU88" i="14"/>
  <c r="CU87" i="14"/>
  <c r="CU86" i="14"/>
  <c r="CU85" i="14"/>
  <c r="CU84" i="14"/>
  <c r="CU83" i="14"/>
  <c r="CU82" i="14"/>
  <c r="CU81" i="14"/>
  <c r="CU80" i="14"/>
  <c r="CU79" i="14"/>
  <c r="CU78" i="14"/>
  <c r="CU77" i="14"/>
  <c r="CU76" i="14"/>
  <c r="CU75" i="14"/>
  <c r="CU74" i="14"/>
  <c r="CU73" i="14"/>
  <c r="CU72" i="14"/>
  <c r="CU71" i="14"/>
  <c r="CU70" i="14"/>
  <c r="CU69" i="14"/>
  <c r="CU68" i="14"/>
  <c r="CU67" i="14"/>
  <c r="CU66" i="14"/>
  <c r="CU65" i="14"/>
  <c r="CU64" i="14"/>
  <c r="CU63" i="14"/>
  <c r="CU62" i="14"/>
  <c r="CU61" i="14"/>
  <c r="CU60" i="14"/>
  <c r="CU59" i="14"/>
  <c r="CU58" i="14"/>
  <c r="CU57" i="14"/>
  <c r="CU56" i="14"/>
  <c r="CU55" i="14"/>
  <c r="CU54" i="14"/>
  <c r="CU53" i="14"/>
  <c r="CU52" i="14"/>
  <c r="CU51" i="14"/>
  <c r="CU50" i="14"/>
  <c r="CU49" i="14"/>
  <c r="CU48" i="14"/>
  <c r="CU47" i="14"/>
  <c r="CU46" i="14"/>
  <c r="CU45" i="14"/>
  <c r="CU44" i="14"/>
  <c r="CU43" i="14"/>
  <c r="CU42" i="14"/>
  <c r="CU41" i="14"/>
  <c r="CU40" i="14"/>
  <c r="CU39" i="14"/>
  <c r="CU38" i="14"/>
  <c r="CU37" i="14"/>
  <c r="CU36" i="14"/>
  <c r="CU35" i="14"/>
  <c r="CU34" i="14"/>
  <c r="CU33" i="14"/>
  <c r="CU32" i="14"/>
  <c r="CU31" i="14"/>
  <c r="CU30" i="14"/>
  <c r="CU29" i="14"/>
  <c r="CU28" i="14"/>
  <c r="CU27" i="14"/>
  <c r="CU26" i="14"/>
  <c r="CU25" i="14"/>
  <c r="CU24" i="14"/>
  <c r="CU23" i="14"/>
  <c r="CU22" i="14"/>
  <c r="CU21" i="14"/>
  <c r="CU20" i="14"/>
  <c r="CU19" i="14"/>
  <c r="CU18" i="14"/>
  <c r="CU17" i="14"/>
  <c r="CU16" i="14"/>
  <c r="CU15" i="14"/>
  <c r="CU14" i="14"/>
  <c r="CU13" i="14"/>
  <c r="CU12" i="14"/>
  <c r="CU11" i="14"/>
  <c r="CU10" i="14"/>
  <c r="CU9" i="14"/>
  <c r="CU8" i="14"/>
  <c r="CU7" i="14"/>
  <c r="CU6" i="14"/>
  <c r="CU5" i="14"/>
  <c r="CU4" i="14"/>
  <c r="CU3" i="14"/>
  <c r="CU2" i="14"/>
  <c r="CE10" i="14"/>
  <c r="CE13" i="14"/>
  <c r="H104" i="14" l="1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4" i="14"/>
  <c r="H3" i="14"/>
  <c r="H2" i="14"/>
  <c r="CS104" i="14"/>
  <c r="CQ104" i="14"/>
  <c r="CO104" i="14"/>
  <c r="CS103" i="14"/>
  <c r="CQ103" i="14"/>
  <c r="CO103" i="14"/>
  <c r="CS102" i="14"/>
  <c r="CQ102" i="14"/>
  <c r="CO102" i="14"/>
  <c r="CS101" i="14"/>
  <c r="CQ101" i="14"/>
  <c r="CO101" i="14"/>
  <c r="CS100" i="14"/>
  <c r="CQ100" i="14"/>
  <c r="CO100" i="14"/>
  <c r="CS99" i="14"/>
  <c r="CQ99" i="14"/>
  <c r="CO99" i="14"/>
  <c r="CS98" i="14"/>
  <c r="CQ98" i="14"/>
  <c r="CO98" i="14"/>
  <c r="CS97" i="14"/>
  <c r="CQ97" i="14"/>
  <c r="CO97" i="14"/>
  <c r="CS96" i="14"/>
  <c r="CQ96" i="14"/>
  <c r="CO96" i="14"/>
  <c r="CS95" i="14"/>
  <c r="CQ95" i="14"/>
  <c r="CO95" i="14"/>
  <c r="CS94" i="14"/>
  <c r="CQ94" i="14"/>
  <c r="CO94" i="14"/>
  <c r="CS93" i="14"/>
  <c r="CQ93" i="14"/>
  <c r="CO93" i="14"/>
  <c r="CS92" i="14"/>
  <c r="CQ92" i="14"/>
  <c r="CO92" i="14"/>
  <c r="CS91" i="14"/>
  <c r="CQ91" i="14"/>
  <c r="CO91" i="14"/>
  <c r="CS90" i="14"/>
  <c r="CQ90" i="14"/>
  <c r="CO90" i="14"/>
  <c r="CS89" i="14"/>
  <c r="CQ89" i="14"/>
  <c r="CO89" i="14"/>
  <c r="CS88" i="14"/>
  <c r="CQ88" i="14"/>
  <c r="CO88" i="14"/>
  <c r="CS87" i="14"/>
  <c r="CQ87" i="14"/>
  <c r="CO87" i="14"/>
  <c r="CS86" i="14"/>
  <c r="CQ86" i="14"/>
  <c r="CO86" i="14"/>
  <c r="CS85" i="14"/>
  <c r="CQ85" i="14"/>
  <c r="CO85" i="14"/>
  <c r="CS84" i="14"/>
  <c r="CQ84" i="14"/>
  <c r="CO84" i="14"/>
  <c r="CS83" i="14"/>
  <c r="CQ83" i="14"/>
  <c r="CO83" i="14"/>
  <c r="CS82" i="14"/>
  <c r="CQ82" i="14"/>
  <c r="CO82" i="14"/>
  <c r="CS81" i="14"/>
  <c r="CQ81" i="14"/>
  <c r="CO81" i="14"/>
  <c r="CS80" i="14"/>
  <c r="CQ80" i="14"/>
  <c r="CO80" i="14"/>
  <c r="CS79" i="14"/>
  <c r="CQ79" i="14"/>
  <c r="CO79" i="14"/>
  <c r="CS78" i="14"/>
  <c r="CQ78" i="14"/>
  <c r="CO78" i="14"/>
  <c r="CS77" i="14"/>
  <c r="CQ77" i="14"/>
  <c r="CO77" i="14"/>
  <c r="CS76" i="14"/>
  <c r="CQ76" i="14"/>
  <c r="CO76" i="14"/>
  <c r="CS75" i="14"/>
  <c r="CQ75" i="14"/>
  <c r="CO75" i="14"/>
  <c r="CS74" i="14"/>
  <c r="CQ74" i="14"/>
  <c r="CO74" i="14"/>
  <c r="CS73" i="14"/>
  <c r="CQ73" i="14"/>
  <c r="CO73" i="14"/>
  <c r="CS72" i="14"/>
  <c r="CQ72" i="14"/>
  <c r="CO72" i="14"/>
  <c r="CS71" i="14"/>
  <c r="CQ71" i="14"/>
  <c r="CO71" i="14"/>
  <c r="CS70" i="14"/>
  <c r="CQ70" i="14"/>
  <c r="CO70" i="14"/>
  <c r="CS69" i="14"/>
  <c r="CQ69" i="14"/>
  <c r="CO69" i="14"/>
  <c r="CS68" i="14"/>
  <c r="CQ68" i="14"/>
  <c r="CO68" i="14"/>
  <c r="CS67" i="14"/>
  <c r="CQ67" i="14"/>
  <c r="CO67" i="14"/>
  <c r="CS66" i="14"/>
  <c r="CQ66" i="14"/>
  <c r="CO66" i="14"/>
  <c r="CS65" i="14"/>
  <c r="CQ65" i="14"/>
  <c r="CO65" i="14"/>
  <c r="CS64" i="14"/>
  <c r="CQ64" i="14"/>
  <c r="CO64" i="14"/>
  <c r="CS63" i="14"/>
  <c r="CQ63" i="14"/>
  <c r="CO63" i="14"/>
  <c r="CS62" i="14"/>
  <c r="CQ62" i="14"/>
  <c r="CO62" i="14"/>
  <c r="CS61" i="14"/>
  <c r="CQ61" i="14"/>
  <c r="CO61" i="14"/>
  <c r="CS60" i="14"/>
  <c r="CQ60" i="14"/>
  <c r="CO60" i="14"/>
  <c r="CS59" i="14"/>
  <c r="CQ59" i="14"/>
  <c r="CO59" i="14"/>
  <c r="CS58" i="14"/>
  <c r="CQ58" i="14"/>
  <c r="CO58" i="14"/>
  <c r="CS57" i="14"/>
  <c r="CQ57" i="14"/>
  <c r="CO57" i="14"/>
  <c r="CS56" i="14"/>
  <c r="CQ56" i="14"/>
  <c r="CO56" i="14"/>
  <c r="CS55" i="14"/>
  <c r="CQ55" i="14"/>
  <c r="CO55" i="14"/>
  <c r="CS54" i="14"/>
  <c r="CQ54" i="14"/>
  <c r="CO54" i="14"/>
  <c r="CS53" i="14"/>
  <c r="CQ53" i="14"/>
  <c r="CO53" i="14"/>
  <c r="CS52" i="14"/>
  <c r="CQ52" i="14"/>
  <c r="CO52" i="14"/>
  <c r="CS51" i="14"/>
  <c r="CQ51" i="14"/>
  <c r="CO51" i="14"/>
  <c r="CS50" i="14"/>
  <c r="CQ50" i="14"/>
  <c r="CO50" i="14"/>
  <c r="CS49" i="14"/>
  <c r="CQ49" i="14"/>
  <c r="CO49" i="14"/>
  <c r="CS48" i="14"/>
  <c r="CQ48" i="14"/>
  <c r="CO48" i="14"/>
  <c r="CS47" i="14"/>
  <c r="CQ47" i="14"/>
  <c r="CO47" i="14"/>
  <c r="CS46" i="14"/>
  <c r="CQ46" i="14"/>
  <c r="CO46" i="14"/>
  <c r="CS45" i="14"/>
  <c r="CQ45" i="14"/>
  <c r="CO45" i="14"/>
  <c r="CS44" i="14"/>
  <c r="CQ44" i="14"/>
  <c r="CO44" i="14"/>
  <c r="CS43" i="14"/>
  <c r="CQ43" i="14"/>
  <c r="CO43" i="14"/>
  <c r="CS42" i="14"/>
  <c r="CQ42" i="14"/>
  <c r="CO42" i="14"/>
  <c r="CS41" i="14"/>
  <c r="CQ41" i="14"/>
  <c r="CO41" i="14"/>
  <c r="CS40" i="14"/>
  <c r="CQ40" i="14"/>
  <c r="CO40" i="14"/>
  <c r="CS39" i="14"/>
  <c r="CQ39" i="14"/>
  <c r="CO39" i="14"/>
  <c r="CS38" i="14"/>
  <c r="CQ38" i="14"/>
  <c r="CO38" i="14"/>
  <c r="CS37" i="14"/>
  <c r="CQ37" i="14"/>
  <c r="CO37" i="14"/>
  <c r="CS36" i="14"/>
  <c r="CQ36" i="14"/>
  <c r="CO36" i="14"/>
  <c r="CS35" i="14"/>
  <c r="CQ35" i="14"/>
  <c r="CO35" i="14"/>
  <c r="CS34" i="14"/>
  <c r="CQ34" i="14"/>
  <c r="CO34" i="14"/>
  <c r="CS33" i="14"/>
  <c r="CQ33" i="14"/>
  <c r="CO33" i="14"/>
  <c r="CS32" i="14"/>
  <c r="CQ32" i="14"/>
  <c r="CO32" i="14"/>
  <c r="CS31" i="14"/>
  <c r="CQ31" i="14"/>
  <c r="CO31" i="14"/>
  <c r="CS30" i="14"/>
  <c r="CQ30" i="14"/>
  <c r="CO30" i="14"/>
  <c r="CS29" i="14"/>
  <c r="CQ29" i="14"/>
  <c r="CO29" i="14"/>
  <c r="CS28" i="14"/>
  <c r="CQ28" i="14"/>
  <c r="CO28" i="14"/>
  <c r="CS27" i="14"/>
  <c r="CQ27" i="14"/>
  <c r="CO27" i="14"/>
  <c r="CS26" i="14"/>
  <c r="CQ26" i="14"/>
  <c r="CO26" i="14"/>
  <c r="CS25" i="14"/>
  <c r="CQ25" i="14"/>
  <c r="CO25" i="14"/>
  <c r="CS24" i="14"/>
  <c r="CQ24" i="14"/>
  <c r="CO24" i="14"/>
  <c r="CS23" i="14"/>
  <c r="CQ23" i="14"/>
  <c r="CO23" i="14"/>
  <c r="CS22" i="14"/>
  <c r="CQ22" i="14"/>
  <c r="CO22" i="14"/>
  <c r="CS21" i="14"/>
  <c r="CQ21" i="14"/>
  <c r="CO21" i="14"/>
  <c r="CS20" i="14"/>
  <c r="CQ20" i="14"/>
  <c r="CO20" i="14"/>
  <c r="CS19" i="14"/>
  <c r="CQ19" i="14"/>
  <c r="CO19" i="14"/>
  <c r="CS18" i="14"/>
  <c r="CQ18" i="14"/>
  <c r="CO18" i="14"/>
  <c r="CS17" i="14"/>
  <c r="CQ17" i="14"/>
  <c r="CO17" i="14"/>
  <c r="CS16" i="14"/>
  <c r="CQ16" i="14"/>
  <c r="CO16" i="14"/>
  <c r="CS15" i="14"/>
  <c r="CQ15" i="14"/>
  <c r="CO15" i="14"/>
  <c r="CS14" i="14"/>
  <c r="CQ14" i="14"/>
  <c r="CO14" i="14"/>
  <c r="CS13" i="14"/>
  <c r="CQ13" i="14"/>
  <c r="CO13" i="14"/>
  <c r="CS12" i="14"/>
  <c r="CQ12" i="14"/>
  <c r="CO12" i="14"/>
  <c r="CS11" i="14"/>
  <c r="CQ11" i="14"/>
  <c r="CO11" i="14"/>
  <c r="CS10" i="14"/>
  <c r="CQ10" i="14"/>
  <c r="CO10" i="14"/>
  <c r="CS9" i="14"/>
  <c r="CQ9" i="14"/>
  <c r="CO9" i="14"/>
  <c r="CS8" i="14"/>
  <c r="CQ8" i="14"/>
  <c r="CO8" i="14"/>
  <c r="CS7" i="14"/>
  <c r="CQ7" i="14"/>
  <c r="CO7" i="14"/>
  <c r="CS5" i="14"/>
  <c r="CQ5" i="14"/>
  <c r="CO5" i="14"/>
  <c r="CS4" i="14"/>
  <c r="CQ4" i="14"/>
  <c r="CO4" i="14"/>
  <c r="CS3" i="14"/>
  <c r="CQ3" i="14"/>
  <c r="CO3" i="14"/>
  <c r="CS2" i="14"/>
  <c r="CQ2" i="14"/>
  <c r="CO2" i="14"/>
  <c r="CS6" i="14"/>
  <c r="CQ6" i="14"/>
  <c r="CO6" i="14"/>
  <c r="H5" i="14"/>
  <c r="G3" i="15" l="1"/>
  <c r="G5" i="15" s="1"/>
  <c r="F3" i="15"/>
  <c r="F5" i="15" s="1"/>
  <c r="AH27" i="6"/>
  <c r="AH26" i="6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CM104" i="14"/>
  <c r="CM103" i="14"/>
  <c r="CM102" i="14"/>
  <c r="CM101" i="14"/>
  <c r="CM100" i="14"/>
  <c r="CM99" i="14"/>
  <c r="CM98" i="14"/>
  <c r="CM97" i="14"/>
  <c r="CM96" i="14"/>
  <c r="CM95" i="14"/>
  <c r="CM94" i="14"/>
  <c r="CM93" i="14"/>
  <c r="CM92" i="14"/>
  <c r="CM91" i="14"/>
  <c r="CM90" i="14"/>
  <c r="CM89" i="14"/>
  <c r="CM88" i="14"/>
  <c r="CM87" i="14"/>
  <c r="CM86" i="14"/>
  <c r="CM85" i="14"/>
  <c r="CM84" i="14"/>
  <c r="CM83" i="14"/>
  <c r="CM82" i="14"/>
  <c r="CM81" i="14"/>
  <c r="CM80" i="14"/>
  <c r="CM79" i="14"/>
  <c r="CM78" i="14"/>
  <c r="CM77" i="14"/>
  <c r="CM76" i="14"/>
  <c r="CM75" i="14"/>
  <c r="CM74" i="14"/>
  <c r="CM73" i="14"/>
  <c r="CM72" i="14"/>
  <c r="CM71" i="14"/>
  <c r="CM70" i="14"/>
  <c r="CM69" i="14"/>
  <c r="CM68" i="14"/>
  <c r="CM67" i="14"/>
  <c r="CM66" i="14"/>
  <c r="CM65" i="14"/>
  <c r="CM64" i="14"/>
  <c r="CM63" i="14"/>
  <c r="CM62" i="14"/>
  <c r="CM61" i="14"/>
  <c r="CM60" i="14"/>
  <c r="CM59" i="14"/>
  <c r="CM58" i="14"/>
  <c r="CM57" i="14"/>
  <c r="CM56" i="14"/>
  <c r="CM55" i="14"/>
  <c r="CM54" i="14"/>
  <c r="CM53" i="14"/>
  <c r="CM52" i="14"/>
  <c r="CK104" i="14"/>
  <c r="CK103" i="14"/>
  <c r="CK102" i="14"/>
  <c r="CK101" i="14"/>
  <c r="CK100" i="14"/>
  <c r="CK99" i="14"/>
  <c r="CK98" i="14"/>
  <c r="CK97" i="14"/>
  <c r="CK96" i="14"/>
  <c r="CK95" i="14"/>
  <c r="CK94" i="14"/>
  <c r="CK93" i="14"/>
  <c r="CK92" i="14"/>
  <c r="CK91" i="14"/>
  <c r="CK90" i="14"/>
  <c r="CK89" i="14"/>
  <c r="CK88" i="14"/>
  <c r="CK87" i="14"/>
  <c r="CK86" i="14"/>
  <c r="CK85" i="14"/>
  <c r="CK84" i="14"/>
  <c r="CK83" i="14"/>
  <c r="CK82" i="14"/>
  <c r="CK81" i="14"/>
  <c r="CK80" i="14"/>
  <c r="CK79" i="14"/>
  <c r="CK78" i="14"/>
  <c r="CK77" i="14"/>
  <c r="CK76" i="14"/>
  <c r="CK75" i="14"/>
  <c r="CK74" i="14"/>
  <c r="CK73" i="14"/>
  <c r="CK72" i="14"/>
  <c r="CK71" i="14"/>
  <c r="CK70" i="14"/>
  <c r="CK69" i="14"/>
  <c r="CK68" i="14"/>
  <c r="CK67" i="14"/>
  <c r="CK66" i="14"/>
  <c r="CK65" i="14"/>
  <c r="CK64" i="14"/>
  <c r="CK63" i="14"/>
  <c r="CK62" i="14"/>
  <c r="CK61" i="14"/>
  <c r="CK60" i="14"/>
  <c r="CK59" i="14"/>
  <c r="CK58" i="14"/>
  <c r="CK57" i="14"/>
  <c r="CK56" i="14"/>
  <c r="CK55" i="14"/>
  <c r="CK54" i="14"/>
  <c r="CK53" i="14"/>
  <c r="CK52" i="14"/>
  <c r="CI104" i="14"/>
  <c r="CI103" i="14"/>
  <c r="CI102" i="14"/>
  <c r="CI101" i="14"/>
  <c r="CI100" i="14"/>
  <c r="CI99" i="14"/>
  <c r="CI98" i="14"/>
  <c r="CI97" i="14"/>
  <c r="CI96" i="14"/>
  <c r="CI95" i="14"/>
  <c r="CI94" i="14"/>
  <c r="CI93" i="14"/>
  <c r="CI92" i="14"/>
  <c r="CI91" i="14"/>
  <c r="CI90" i="14"/>
  <c r="CI89" i="14"/>
  <c r="CI88" i="14"/>
  <c r="CI87" i="14"/>
  <c r="CI86" i="14"/>
  <c r="CI85" i="14"/>
  <c r="CI84" i="14"/>
  <c r="CI83" i="14"/>
  <c r="CI82" i="14"/>
  <c r="CI81" i="14"/>
  <c r="CI80" i="14"/>
  <c r="CI79" i="14"/>
  <c r="CI78" i="14"/>
  <c r="CI77" i="14"/>
  <c r="CI76" i="14"/>
  <c r="CI75" i="14"/>
  <c r="CI74" i="14"/>
  <c r="CI73" i="14"/>
  <c r="CI72" i="14"/>
  <c r="CI71" i="14"/>
  <c r="CI70" i="14"/>
  <c r="CI69" i="14"/>
  <c r="CI68" i="14"/>
  <c r="CI67" i="14"/>
  <c r="CI66" i="14"/>
  <c r="CI65" i="14"/>
  <c r="CI64" i="14"/>
  <c r="CI63" i="14"/>
  <c r="CI62" i="14"/>
  <c r="CI61" i="14"/>
  <c r="CI60" i="14"/>
  <c r="CI59" i="14"/>
  <c r="CI58" i="14"/>
  <c r="CI57" i="14"/>
  <c r="CI56" i="14"/>
  <c r="CI55" i="14"/>
  <c r="CI54" i="14"/>
  <c r="CI53" i="14"/>
  <c r="CI52" i="14"/>
  <c r="CG104" i="14"/>
  <c r="CG103" i="14"/>
  <c r="CG102" i="14"/>
  <c r="CG101" i="14"/>
  <c r="CG100" i="14"/>
  <c r="CG99" i="14"/>
  <c r="CG98" i="14"/>
  <c r="CG97" i="14"/>
  <c r="CG96" i="14"/>
  <c r="CG95" i="14"/>
  <c r="CG94" i="14"/>
  <c r="CG93" i="14"/>
  <c r="CG92" i="14"/>
  <c r="CG91" i="14"/>
  <c r="CG90" i="14"/>
  <c r="CG89" i="14"/>
  <c r="CG88" i="14"/>
  <c r="CG87" i="14"/>
  <c r="CG86" i="14"/>
  <c r="CG85" i="14"/>
  <c r="CG84" i="14"/>
  <c r="CG83" i="14"/>
  <c r="CG82" i="14"/>
  <c r="CG81" i="14"/>
  <c r="CG80" i="14"/>
  <c r="CG79" i="14"/>
  <c r="CG78" i="14"/>
  <c r="CG77" i="14"/>
  <c r="CG76" i="14"/>
  <c r="CG75" i="14"/>
  <c r="CG74" i="14"/>
  <c r="CG73" i="14"/>
  <c r="CG72" i="14"/>
  <c r="CG71" i="14"/>
  <c r="CG70" i="14"/>
  <c r="CG69" i="14"/>
  <c r="CG68" i="14"/>
  <c r="CG67" i="14"/>
  <c r="CG66" i="14"/>
  <c r="CG65" i="14"/>
  <c r="CG64" i="14"/>
  <c r="CG63" i="14"/>
  <c r="CG62" i="14"/>
  <c r="CG61" i="14"/>
  <c r="CG60" i="14"/>
  <c r="CG59" i="14"/>
  <c r="CG58" i="14"/>
  <c r="CG57" i="14"/>
  <c r="CG56" i="14"/>
  <c r="CG55" i="14"/>
  <c r="CG54" i="14"/>
  <c r="CG53" i="14"/>
  <c r="CG52" i="14"/>
  <c r="CE104" i="14"/>
  <c r="CE103" i="14"/>
  <c r="CE102" i="14"/>
  <c r="CE101" i="14"/>
  <c r="CE100" i="14"/>
  <c r="CE99" i="14"/>
  <c r="CE98" i="14"/>
  <c r="CE97" i="14"/>
  <c r="CE96" i="14"/>
  <c r="CE95" i="14"/>
  <c r="CE94" i="14"/>
  <c r="CE93" i="14"/>
  <c r="CE92" i="14"/>
  <c r="CE91" i="14"/>
  <c r="CE90" i="14"/>
  <c r="CE89" i="14"/>
  <c r="CE88" i="14"/>
  <c r="CE87" i="14"/>
  <c r="CE86" i="14"/>
  <c r="CE85" i="14"/>
  <c r="CE84" i="14"/>
  <c r="CE83" i="14"/>
  <c r="CE82" i="14"/>
  <c r="CE81" i="14"/>
  <c r="CE80" i="14"/>
  <c r="CE79" i="14"/>
  <c r="CE78" i="14"/>
  <c r="CE77" i="14"/>
  <c r="CE76" i="14"/>
  <c r="CE75" i="14"/>
  <c r="CE74" i="14"/>
  <c r="CE73" i="14"/>
  <c r="CE72" i="14"/>
  <c r="CE71" i="14"/>
  <c r="CE70" i="14"/>
  <c r="CE69" i="14"/>
  <c r="CE68" i="14"/>
  <c r="CE67" i="14"/>
  <c r="CE66" i="14"/>
  <c r="CE65" i="14"/>
  <c r="CE64" i="14"/>
  <c r="CE63" i="14"/>
  <c r="CE62" i="14"/>
  <c r="CE61" i="14"/>
  <c r="CE60" i="14"/>
  <c r="CE59" i="14"/>
  <c r="CE58" i="14"/>
  <c r="CE57" i="14"/>
  <c r="CE56" i="14"/>
  <c r="CE55" i="14"/>
  <c r="CE54" i="14"/>
  <c r="CE53" i="14"/>
  <c r="CE52" i="14"/>
  <c r="CC104" i="14"/>
  <c r="CC103" i="14"/>
  <c r="CC102" i="14"/>
  <c r="CC101" i="14"/>
  <c r="CC100" i="14"/>
  <c r="CC99" i="14"/>
  <c r="CC98" i="14"/>
  <c r="CC97" i="14"/>
  <c r="CC96" i="14"/>
  <c r="CC95" i="14"/>
  <c r="CC94" i="14"/>
  <c r="CC93" i="14"/>
  <c r="CC92" i="14"/>
  <c r="CC91" i="14"/>
  <c r="CC90" i="14"/>
  <c r="CC89" i="14"/>
  <c r="CC88" i="14"/>
  <c r="CC87" i="14"/>
  <c r="CC86" i="14"/>
  <c r="CC85" i="14"/>
  <c r="CC84" i="14"/>
  <c r="CC83" i="14"/>
  <c r="CC82" i="14"/>
  <c r="CC81" i="14"/>
  <c r="CC80" i="14"/>
  <c r="CC79" i="14"/>
  <c r="CC78" i="14"/>
  <c r="CC77" i="14"/>
  <c r="CC76" i="14"/>
  <c r="CC75" i="14"/>
  <c r="CC74" i="14"/>
  <c r="CC73" i="14"/>
  <c r="CC72" i="14"/>
  <c r="CC71" i="14"/>
  <c r="CC70" i="14"/>
  <c r="CC69" i="14"/>
  <c r="CC68" i="14"/>
  <c r="CC67" i="14"/>
  <c r="CC66" i="14"/>
  <c r="CC65" i="14"/>
  <c r="CC64" i="14"/>
  <c r="CC63" i="14"/>
  <c r="CC62" i="14"/>
  <c r="CC61" i="14"/>
  <c r="CC60" i="14"/>
  <c r="CC59" i="14"/>
  <c r="CC58" i="14"/>
  <c r="CC57" i="14"/>
  <c r="CC56" i="14"/>
  <c r="CC55" i="14"/>
  <c r="CC54" i="14"/>
  <c r="CC53" i="14"/>
  <c r="CC52" i="14"/>
  <c r="CA104" i="14"/>
  <c r="CA103" i="14"/>
  <c r="CA102" i="14"/>
  <c r="CA101" i="14"/>
  <c r="CA100" i="14"/>
  <c r="CA99" i="14"/>
  <c r="CA98" i="14"/>
  <c r="CA97" i="14"/>
  <c r="CA96" i="14"/>
  <c r="CA95" i="14"/>
  <c r="CA94" i="14"/>
  <c r="CA93" i="14"/>
  <c r="CA92" i="14"/>
  <c r="CA91" i="14"/>
  <c r="CA90" i="14"/>
  <c r="CA89" i="14"/>
  <c r="CA88" i="14"/>
  <c r="CA87" i="14"/>
  <c r="CA86" i="14"/>
  <c r="CA85" i="14"/>
  <c r="CA84" i="14"/>
  <c r="CA83" i="14"/>
  <c r="CA82" i="14"/>
  <c r="CA81" i="14"/>
  <c r="CA80" i="14"/>
  <c r="CA79" i="14"/>
  <c r="CA78" i="14"/>
  <c r="CA77" i="14"/>
  <c r="CA76" i="14"/>
  <c r="CA75" i="14"/>
  <c r="CA74" i="14"/>
  <c r="CA73" i="14"/>
  <c r="CA72" i="14"/>
  <c r="CA71" i="14"/>
  <c r="CA70" i="14"/>
  <c r="CA69" i="14"/>
  <c r="CA68" i="14"/>
  <c r="CA67" i="14"/>
  <c r="CA66" i="14"/>
  <c r="CA65" i="14"/>
  <c r="CA64" i="14"/>
  <c r="CA63" i="14"/>
  <c r="CA62" i="14"/>
  <c r="CA61" i="14"/>
  <c r="CA60" i="14"/>
  <c r="CA59" i="14"/>
  <c r="CA58" i="14"/>
  <c r="CA57" i="14"/>
  <c r="CA56" i="14"/>
  <c r="CA55" i="14"/>
  <c r="CA54" i="14"/>
  <c r="CA53" i="14"/>
  <c r="CA52" i="14"/>
  <c r="BY104" i="14"/>
  <c r="BY103" i="14"/>
  <c r="BY102" i="14"/>
  <c r="BY101" i="14"/>
  <c r="BY100" i="14"/>
  <c r="BY99" i="14"/>
  <c r="BY98" i="14"/>
  <c r="BY97" i="14"/>
  <c r="BY96" i="14"/>
  <c r="BY95" i="14"/>
  <c r="BY94" i="14"/>
  <c r="BY93" i="14"/>
  <c r="BY92" i="14"/>
  <c r="BY91" i="14"/>
  <c r="BY90" i="14"/>
  <c r="BY89" i="14"/>
  <c r="BY88" i="14"/>
  <c r="BY87" i="14"/>
  <c r="BY86" i="14"/>
  <c r="BY85" i="14"/>
  <c r="BY84" i="14"/>
  <c r="BY83" i="14"/>
  <c r="BY82" i="14"/>
  <c r="BY81" i="14"/>
  <c r="BY80" i="14"/>
  <c r="BY79" i="14"/>
  <c r="BY78" i="14"/>
  <c r="BY77" i="14"/>
  <c r="BY76" i="14"/>
  <c r="BY75" i="14"/>
  <c r="BY74" i="14"/>
  <c r="BY73" i="14"/>
  <c r="BY72" i="14"/>
  <c r="BY71" i="14"/>
  <c r="BY70" i="14"/>
  <c r="BY69" i="14"/>
  <c r="BY68" i="14"/>
  <c r="BY67" i="14"/>
  <c r="BY66" i="14"/>
  <c r="BY65" i="14"/>
  <c r="BY64" i="14"/>
  <c r="BY63" i="14"/>
  <c r="BY62" i="14"/>
  <c r="BY61" i="14"/>
  <c r="BY60" i="14"/>
  <c r="BY59" i="14"/>
  <c r="BY58" i="14"/>
  <c r="BY57" i="14"/>
  <c r="BY56" i="14"/>
  <c r="BY55" i="14"/>
  <c r="BY54" i="14"/>
  <c r="BY53" i="14"/>
  <c r="BY52" i="14"/>
  <c r="BW104" i="14"/>
  <c r="BW103" i="14"/>
  <c r="BW102" i="14"/>
  <c r="BW101" i="14"/>
  <c r="BW100" i="14"/>
  <c r="BW99" i="14"/>
  <c r="BW98" i="14"/>
  <c r="BW97" i="14"/>
  <c r="BW96" i="14"/>
  <c r="BW95" i="14"/>
  <c r="BW94" i="14"/>
  <c r="BW93" i="14"/>
  <c r="BW92" i="14"/>
  <c r="BW91" i="14"/>
  <c r="BW90" i="14"/>
  <c r="BW89" i="14"/>
  <c r="BW88" i="14"/>
  <c r="BW87" i="14"/>
  <c r="BW86" i="14"/>
  <c r="BW85" i="14"/>
  <c r="BW84" i="14"/>
  <c r="BW83" i="14"/>
  <c r="BW82" i="14"/>
  <c r="BW81" i="14"/>
  <c r="BW80" i="14"/>
  <c r="BW79" i="14"/>
  <c r="BW78" i="14"/>
  <c r="BW77" i="14"/>
  <c r="BW76" i="14"/>
  <c r="BW75" i="14"/>
  <c r="BW74" i="14"/>
  <c r="BW73" i="14"/>
  <c r="BW72" i="14"/>
  <c r="BW71" i="14"/>
  <c r="BW70" i="14"/>
  <c r="BW69" i="14"/>
  <c r="BW68" i="14"/>
  <c r="BW67" i="14"/>
  <c r="BW66" i="14"/>
  <c r="BW65" i="14"/>
  <c r="BW64" i="14"/>
  <c r="BW63" i="14"/>
  <c r="BW62" i="14"/>
  <c r="BW61" i="14"/>
  <c r="BW60" i="14"/>
  <c r="BW59" i="14"/>
  <c r="BW58" i="14"/>
  <c r="BW57" i="14"/>
  <c r="BW56" i="14"/>
  <c r="BW55" i="14"/>
  <c r="BW54" i="14"/>
  <c r="BW53" i="14"/>
  <c r="BW52" i="14"/>
  <c r="BU104" i="14"/>
  <c r="BU103" i="14"/>
  <c r="BU102" i="14"/>
  <c r="BU101" i="14"/>
  <c r="BU100" i="14"/>
  <c r="BU99" i="14"/>
  <c r="BU98" i="14"/>
  <c r="BU97" i="14"/>
  <c r="BU96" i="14"/>
  <c r="BU95" i="14"/>
  <c r="BU94" i="14"/>
  <c r="BU93" i="14"/>
  <c r="BU92" i="14"/>
  <c r="BU91" i="14"/>
  <c r="BU90" i="14"/>
  <c r="BU89" i="14"/>
  <c r="BU88" i="14"/>
  <c r="BU87" i="14"/>
  <c r="BU86" i="14"/>
  <c r="BU85" i="14"/>
  <c r="BU84" i="14"/>
  <c r="BU83" i="14"/>
  <c r="BU82" i="14"/>
  <c r="BU81" i="14"/>
  <c r="BU80" i="14"/>
  <c r="BU79" i="14"/>
  <c r="BU78" i="14"/>
  <c r="BU77" i="14"/>
  <c r="BU76" i="14"/>
  <c r="BU75" i="14"/>
  <c r="BU74" i="14"/>
  <c r="BU73" i="14"/>
  <c r="BU72" i="14"/>
  <c r="BU71" i="14"/>
  <c r="BU70" i="14"/>
  <c r="BU69" i="14"/>
  <c r="BU68" i="14"/>
  <c r="BU67" i="14"/>
  <c r="BU66" i="14"/>
  <c r="BU65" i="14"/>
  <c r="BU64" i="14"/>
  <c r="BU63" i="14"/>
  <c r="BU62" i="14"/>
  <c r="BU61" i="14"/>
  <c r="BU60" i="14"/>
  <c r="BU59" i="14"/>
  <c r="BU58" i="14"/>
  <c r="BU57" i="14"/>
  <c r="BU56" i="14"/>
  <c r="BU55" i="14"/>
  <c r="BU54" i="14"/>
  <c r="BU53" i="14"/>
  <c r="BU52" i="14"/>
  <c r="BS104" i="14"/>
  <c r="BS103" i="14"/>
  <c r="BS102" i="14"/>
  <c r="BS101" i="14"/>
  <c r="BS100" i="14"/>
  <c r="BS99" i="14"/>
  <c r="BS98" i="14"/>
  <c r="BS97" i="14"/>
  <c r="BS96" i="14"/>
  <c r="BS95" i="14"/>
  <c r="BS94" i="14"/>
  <c r="BS93" i="14"/>
  <c r="BS92" i="14"/>
  <c r="BS91" i="14"/>
  <c r="BS90" i="14"/>
  <c r="BS89" i="14"/>
  <c r="BS88" i="14"/>
  <c r="BS87" i="14"/>
  <c r="BS86" i="14"/>
  <c r="BS85" i="14"/>
  <c r="BS84" i="14"/>
  <c r="BS83" i="14"/>
  <c r="BS82" i="14"/>
  <c r="BS81" i="14"/>
  <c r="BS80" i="14"/>
  <c r="BS79" i="14"/>
  <c r="BS78" i="14"/>
  <c r="BS77" i="14"/>
  <c r="BS76" i="14"/>
  <c r="BS75" i="14"/>
  <c r="BS74" i="14"/>
  <c r="BS73" i="14"/>
  <c r="BS72" i="14"/>
  <c r="BS71" i="14"/>
  <c r="BS70" i="14"/>
  <c r="BS69" i="14"/>
  <c r="BS68" i="14"/>
  <c r="BS67" i="14"/>
  <c r="BS66" i="14"/>
  <c r="BS65" i="14"/>
  <c r="BS64" i="14"/>
  <c r="BS63" i="14"/>
  <c r="BS62" i="14"/>
  <c r="BS61" i="14"/>
  <c r="BS60" i="14"/>
  <c r="BS59" i="14"/>
  <c r="BS58" i="14"/>
  <c r="BS57" i="14"/>
  <c r="BS56" i="14"/>
  <c r="BS55" i="14"/>
  <c r="BS54" i="14"/>
  <c r="BS53" i="14"/>
  <c r="BS52" i="14"/>
  <c r="BQ104" i="14"/>
  <c r="BQ103" i="14"/>
  <c r="BQ102" i="14"/>
  <c r="BQ101" i="14"/>
  <c r="BQ100" i="14"/>
  <c r="BQ99" i="14"/>
  <c r="BQ98" i="14"/>
  <c r="BQ97" i="14"/>
  <c r="BQ96" i="14"/>
  <c r="BQ95" i="14"/>
  <c r="BQ94" i="14"/>
  <c r="BQ93" i="14"/>
  <c r="BQ92" i="14"/>
  <c r="BQ91" i="14"/>
  <c r="BQ90" i="14"/>
  <c r="BQ89" i="14"/>
  <c r="BQ88" i="14"/>
  <c r="BQ87" i="14"/>
  <c r="BQ86" i="14"/>
  <c r="BQ85" i="14"/>
  <c r="BQ84" i="14"/>
  <c r="BQ83" i="14"/>
  <c r="BQ82" i="14"/>
  <c r="BQ81" i="14"/>
  <c r="BQ80" i="14"/>
  <c r="BQ79" i="14"/>
  <c r="BQ78" i="14"/>
  <c r="BQ77" i="14"/>
  <c r="BQ76" i="14"/>
  <c r="BQ75" i="14"/>
  <c r="BQ74" i="14"/>
  <c r="BQ73" i="14"/>
  <c r="BQ72" i="14"/>
  <c r="BQ71" i="14"/>
  <c r="BQ70" i="14"/>
  <c r="BQ69" i="14"/>
  <c r="BQ68" i="14"/>
  <c r="BQ67" i="14"/>
  <c r="BQ66" i="14"/>
  <c r="BQ65" i="14"/>
  <c r="BQ64" i="14"/>
  <c r="BQ63" i="14"/>
  <c r="BQ62" i="14"/>
  <c r="BQ61" i="14"/>
  <c r="BQ60" i="14"/>
  <c r="BQ59" i="14"/>
  <c r="BQ58" i="14"/>
  <c r="BQ57" i="14"/>
  <c r="BQ56" i="14"/>
  <c r="BQ55" i="14"/>
  <c r="BQ54" i="14"/>
  <c r="BQ53" i="14"/>
  <c r="BQ52" i="14"/>
  <c r="BO104" i="14"/>
  <c r="BO103" i="14"/>
  <c r="BO102" i="14"/>
  <c r="BO101" i="14"/>
  <c r="BO100" i="14"/>
  <c r="BO99" i="14"/>
  <c r="BO98" i="14"/>
  <c r="BO97" i="14"/>
  <c r="BO96" i="14"/>
  <c r="BO95" i="14"/>
  <c r="BO94" i="14"/>
  <c r="BO93" i="14"/>
  <c r="BO92" i="14"/>
  <c r="BO91" i="14"/>
  <c r="BO90" i="14"/>
  <c r="BO89" i="14"/>
  <c r="BO88" i="14"/>
  <c r="BO87" i="14"/>
  <c r="BO86" i="14"/>
  <c r="BO85" i="14"/>
  <c r="BO84" i="14"/>
  <c r="BO83" i="14"/>
  <c r="BO82" i="14"/>
  <c r="BO81" i="14"/>
  <c r="BO80" i="14"/>
  <c r="BO79" i="14"/>
  <c r="BO78" i="14"/>
  <c r="BO77" i="14"/>
  <c r="BO76" i="14"/>
  <c r="BO75" i="14"/>
  <c r="BO74" i="14"/>
  <c r="BO73" i="14"/>
  <c r="BO72" i="14"/>
  <c r="BO71" i="14"/>
  <c r="BO70" i="14"/>
  <c r="BO69" i="14"/>
  <c r="BO68" i="14"/>
  <c r="BO67" i="14"/>
  <c r="BO66" i="14"/>
  <c r="BO65" i="14"/>
  <c r="BO64" i="14"/>
  <c r="BO63" i="14"/>
  <c r="BO62" i="14"/>
  <c r="BO61" i="14"/>
  <c r="BO60" i="14"/>
  <c r="BO59" i="14"/>
  <c r="BO58" i="14"/>
  <c r="BO57" i="14"/>
  <c r="BO56" i="14"/>
  <c r="BO55" i="14"/>
  <c r="BO54" i="14"/>
  <c r="BO53" i="14"/>
  <c r="BO52" i="14"/>
  <c r="BM104" i="14"/>
  <c r="BM103" i="14"/>
  <c r="BM102" i="14"/>
  <c r="BM101" i="14"/>
  <c r="BM100" i="14"/>
  <c r="BM99" i="14"/>
  <c r="BM98" i="14"/>
  <c r="BM97" i="14"/>
  <c r="BM96" i="14"/>
  <c r="BM95" i="14"/>
  <c r="BM94" i="14"/>
  <c r="BM93" i="14"/>
  <c r="BM92" i="14"/>
  <c r="BM91" i="14"/>
  <c r="BM90" i="14"/>
  <c r="BM89" i="14"/>
  <c r="BM88" i="14"/>
  <c r="BM87" i="14"/>
  <c r="BM86" i="14"/>
  <c r="BM85" i="14"/>
  <c r="BM84" i="14"/>
  <c r="BM83" i="14"/>
  <c r="BM82" i="14"/>
  <c r="BM81" i="14"/>
  <c r="BM80" i="14"/>
  <c r="BM79" i="14"/>
  <c r="BM78" i="14"/>
  <c r="BM77" i="14"/>
  <c r="BM76" i="14"/>
  <c r="BM75" i="14"/>
  <c r="BM74" i="14"/>
  <c r="BM73" i="14"/>
  <c r="BM72" i="14"/>
  <c r="BM71" i="14"/>
  <c r="BM70" i="14"/>
  <c r="BM69" i="14"/>
  <c r="BM68" i="14"/>
  <c r="BM67" i="14"/>
  <c r="BM66" i="14"/>
  <c r="BM65" i="14"/>
  <c r="BM64" i="14"/>
  <c r="BM63" i="14"/>
  <c r="BM62" i="14"/>
  <c r="BM61" i="14"/>
  <c r="BM60" i="14"/>
  <c r="BM59" i="14"/>
  <c r="BM58" i="14"/>
  <c r="BM57" i="14"/>
  <c r="BM56" i="14"/>
  <c r="BM55" i="14"/>
  <c r="BM54" i="14"/>
  <c r="BM53" i="14"/>
  <c r="BM52" i="14"/>
  <c r="BK104" i="14"/>
  <c r="BK103" i="14"/>
  <c r="BK102" i="14"/>
  <c r="BK101" i="14"/>
  <c r="BK100" i="14"/>
  <c r="BK99" i="14"/>
  <c r="BK98" i="14"/>
  <c r="BK97" i="14"/>
  <c r="BK96" i="14"/>
  <c r="BK95" i="14"/>
  <c r="BK94" i="14"/>
  <c r="BK93" i="14"/>
  <c r="BK92" i="14"/>
  <c r="BK91" i="14"/>
  <c r="BK90" i="14"/>
  <c r="BK89" i="14"/>
  <c r="BK88" i="14"/>
  <c r="BK87" i="14"/>
  <c r="BK86" i="14"/>
  <c r="BK85" i="14"/>
  <c r="BK84" i="14"/>
  <c r="BK83" i="14"/>
  <c r="BK82" i="14"/>
  <c r="BK81" i="14"/>
  <c r="BK80" i="14"/>
  <c r="BK79" i="14"/>
  <c r="BK78" i="14"/>
  <c r="BK77" i="14"/>
  <c r="BK76" i="14"/>
  <c r="BK75" i="14"/>
  <c r="BK74" i="14"/>
  <c r="BK73" i="14"/>
  <c r="BK72" i="14"/>
  <c r="BK71" i="14"/>
  <c r="BK70" i="14"/>
  <c r="BK69" i="14"/>
  <c r="BK68" i="14"/>
  <c r="BK67" i="14"/>
  <c r="BK66" i="14"/>
  <c r="BK65" i="14"/>
  <c r="BK64" i="14"/>
  <c r="BK63" i="14"/>
  <c r="BK62" i="14"/>
  <c r="BK61" i="14"/>
  <c r="BK60" i="14"/>
  <c r="BK59" i="14"/>
  <c r="BK58" i="14"/>
  <c r="BK57" i="14"/>
  <c r="BK56" i="14"/>
  <c r="BK55" i="14"/>
  <c r="BK54" i="14"/>
  <c r="BK53" i="14"/>
  <c r="BK52" i="14"/>
  <c r="BI104" i="14"/>
  <c r="BI103" i="14"/>
  <c r="BI102" i="14"/>
  <c r="BI101" i="14"/>
  <c r="BI100" i="14"/>
  <c r="BI99" i="14"/>
  <c r="BI98" i="14"/>
  <c r="BI97" i="14"/>
  <c r="BI96" i="14"/>
  <c r="BI95" i="14"/>
  <c r="BI94" i="14"/>
  <c r="BI93" i="14"/>
  <c r="BI92" i="14"/>
  <c r="BI91" i="14"/>
  <c r="BI90" i="14"/>
  <c r="BI89" i="14"/>
  <c r="BI88" i="14"/>
  <c r="BI87" i="14"/>
  <c r="BI86" i="14"/>
  <c r="BI85" i="14"/>
  <c r="BI84" i="14"/>
  <c r="BI83" i="14"/>
  <c r="BI82" i="14"/>
  <c r="BI81" i="14"/>
  <c r="BI80" i="14"/>
  <c r="BI79" i="14"/>
  <c r="BI78" i="14"/>
  <c r="BI77" i="14"/>
  <c r="BI76" i="14"/>
  <c r="BI75" i="14"/>
  <c r="BI74" i="14"/>
  <c r="BI73" i="14"/>
  <c r="BI72" i="14"/>
  <c r="BI71" i="14"/>
  <c r="BI70" i="14"/>
  <c r="BI69" i="14"/>
  <c r="BI68" i="14"/>
  <c r="BI67" i="14"/>
  <c r="BI66" i="14"/>
  <c r="BI65" i="14"/>
  <c r="BI64" i="14"/>
  <c r="BI63" i="14"/>
  <c r="BI62" i="14"/>
  <c r="BI61" i="14"/>
  <c r="BI60" i="14"/>
  <c r="BI59" i="14"/>
  <c r="BI58" i="14"/>
  <c r="BI57" i="14"/>
  <c r="BI56" i="14"/>
  <c r="BI55" i="14"/>
  <c r="BI54" i="14"/>
  <c r="BI53" i="14"/>
  <c r="BI52" i="14"/>
  <c r="BG104" i="14"/>
  <c r="BG103" i="14"/>
  <c r="BG102" i="14"/>
  <c r="BG101" i="14"/>
  <c r="BG100" i="14"/>
  <c r="BG99" i="14"/>
  <c r="BG98" i="14"/>
  <c r="BG97" i="14"/>
  <c r="BG96" i="14"/>
  <c r="BG95" i="14"/>
  <c r="BG94" i="14"/>
  <c r="BG93" i="14"/>
  <c r="BG92" i="14"/>
  <c r="BG91" i="14"/>
  <c r="BG90" i="14"/>
  <c r="BG89" i="14"/>
  <c r="BG88" i="14"/>
  <c r="BG87" i="14"/>
  <c r="BG86" i="14"/>
  <c r="BG85" i="14"/>
  <c r="BG84" i="14"/>
  <c r="BG83" i="14"/>
  <c r="BG82" i="14"/>
  <c r="BG81" i="14"/>
  <c r="BG80" i="14"/>
  <c r="BG79" i="14"/>
  <c r="BG78" i="14"/>
  <c r="BG77" i="14"/>
  <c r="BG76" i="14"/>
  <c r="BG75" i="14"/>
  <c r="BG74" i="14"/>
  <c r="BG73" i="14"/>
  <c r="BG72" i="14"/>
  <c r="BG71" i="14"/>
  <c r="BG70" i="14"/>
  <c r="BG69" i="14"/>
  <c r="BG68" i="14"/>
  <c r="BG67" i="14"/>
  <c r="BG66" i="14"/>
  <c r="BG65" i="14"/>
  <c r="BG64" i="14"/>
  <c r="BG63" i="14"/>
  <c r="BG62" i="14"/>
  <c r="BG61" i="14"/>
  <c r="BG60" i="14"/>
  <c r="BG59" i="14"/>
  <c r="BG58" i="14"/>
  <c r="BG57" i="14"/>
  <c r="BG56" i="14"/>
  <c r="BG55" i="14"/>
  <c r="BG54" i="14"/>
  <c r="BG53" i="14"/>
  <c r="BG52" i="14"/>
  <c r="BE104" i="14"/>
  <c r="BE103" i="14"/>
  <c r="BE102" i="14"/>
  <c r="BE101" i="14"/>
  <c r="BE100" i="14"/>
  <c r="BE99" i="14"/>
  <c r="BE98" i="14"/>
  <c r="BE97" i="14"/>
  <c r="BE96" i="14"/>
  <c r="BE95" i="14"/>
  <c r="BE94" i="14"/>
  <c r="BE93" i="14"/>
  <c r="BE92" i="14"/>
  <c r="BE91" i="14"/>
  <c r="BE90" i="14"/>
  <c r="BE89" i="14"/>
  <c r="BE88" i="14"/>
  <c r="BE87" i="14"/>
  <c r="BE86" i="14"/>
  <c r="BE85" i="14"/>
  <c r="BE84" i="14"/>
  <c r="BE83" i="14"/>
  <c r="BE82" i="14"/>
  <c r="BE81" i="14"/>
  <c r="BE80" i="14"/>
  <c r="BE79" i="14"/>
  <c r="BE78" i="14"/>
  <c r="BE77" i="14"/>
  <c r="BE76" i="14"/>
  <c r="BE75" i="14"/>
  <c r="BE74" i="14"/>
  <c r="BE73" i="14"/>
  <c r="BE72" i="14"/>
  <c r="BE71" i="14"/>
  <c r="BE70" i="14"/>
  <c r="BE69" i="14"/>
  <c r="BE68" i="14"/>
  <c r="BE67" i="14"/>
  <c r="BE66" i="14"/>
  <c r="BE65" i="14"/>
  <c r="BE64" i="14"/>
  <c r="BE63" i="14"/>
  <c r="BE62" i="14"/>
  <c r="BE61" i="14"/>
  <c r="BE60" i="14"/>
  <c r="BE59" i="14"/>
  <c r="BE58" i="14"/>
  <c r="BE57" i="14"/>
  <c r="BE56" i="14"/>
  <c r="BE55" i="14"/>
  <c r="BE54" i="14"/>
  <c r="BE53" i="14"/>
  <c r="BE52" i="14"/>
  <c r="BC104" i="14"/>
  <c r="BC103" i="14"/>
  <c r="BC102" i="14"/>
  <c r="BC101" i="14"/>
  <c r="BC100" i="14"/>
  <c r="BC99" i="14"/>
  <c r="BC98" i="14"/>
  <c r="BC97" i="14"/>
  <c r="BC96" i="14"/>
  <c r="BC95" i="14"/>
  <c r="BC94" i="14"/>
  <c r="BC93" i="14"/>
  <c r="BC92" i="14"/>
  <c r="BC91" i="14"/>
  <c r="BC90" i="14"/>
  <c r="BC89" i="14"/>
  <c r="BC88" i="14"/>
  <c r="BC87" i="14"/>
  <c r="BC86" i="14"/>
  <c r="BC85" i="14"/>
  <c r="BC84" i="14"/>
  <c r="BC83" i="14"/>
  <c r="BC82" i="14"/>
  <c r="BC81" i="14"/>
  <c r="BC80" i="14"/>
  <c r="BC79" i="14"/>
  <c r="BC78" i="14"/>
  <c r="BC77" i="14"/>
  <c r="BC76" i="14"/>
  <c r="BC75" i="14"/>
  <c r="BC74" i="14"/>
  <c r="BC73" i="14"/>
  <c r="BC72" i="14"/>
  <c r="BC71" i="14"/>
  <c r="BC70" i="14"/>
  <c r="BC69" i="14"/>
  <c r="BC68" i="14"/>
  <c r="BC67" i="14"/>
  <c r="BC66" i="14"/>
  <c r="BC65" i="14"/>
  <c r="BC64" i="14"/>
  <c r="BC63" i="14"/>
  <c r="BC62" i="14"/>
  <c r="BC61" i="14"/>
  <c r="BC60" i="14"/>
  <c r="BC59" i="14"/>
  <c r="BC58" i="14"/>
  <c r="BC57" i="14"/>
  <c r="BC56" i="14"/>
  <c r="BC55" i="14"/>
  <c r="BC54" i="14"/>
  <c r="BC53" i="14"/>
  <c r="BC52" i="14"/>
  <c r="BA104" i="14"/>
  <c r="BA103" i="14"/>
  <c r="BA102" i="14"/>
  <c r="BA101" i="14"/>
  <c r="BA100" i="14"/>
  <c r="BA99" i="14"/>
  <c r="BA98" i="14"/>
  <c r="BA97" i="14"/>
  <c r="BA96" i="14"/>
  <c r="BA95" i="14"/>
  <c r="BA94" i="14"/>
  <c r="BA93" i="14"/>
  <c r="BA92" i="14"/>
  <c r="BA91" i="14"/>
  <c r="BA90" i="14"/>
  <c r="BA89" i="14"/>
  <c r="BA88" i="14"/>
  <c r="BA87" i="14"/>
  <c r="BA86" i="14"/>
  <c r="BA85" i="14"/>
  <c r="BA84" i="14"/>
  <c r="BA83" i="14"/>
  <c r="BA82" i="14"/>
  <c r="BA81" i="14"/>
  <c r="BA80" i="14"/>
  <c r="BA79" i="14"/>
  <c r="BA78" i="14"/>
  <c r="BA77" i="14"/>
  <c r="BA76" i="14"/>
  <c r="BA75" i="14"/>
  <c r="BA74" i="14"/>
  <c r="BA73" i="14"/>
  <c r="BA72" i="14"/>
  <c r="BA71" i="14"/>
  <c r="BA70" i="14"/>
  <c r="BA69" i="14"/>
  <c r="BA68" i="14"/>
  <c r="BA67" i="14"/>
  <c r="BA66" i="14"/>
  <c r="BA65" i="14"/>
  <c r="BA64" i="14"/>
  <c r="BA63" i="14"/>
  <c r="BA62" i="14"/>
  <c r="BA61" i="14"/>
  <c r="BA60" i="14"/>
  <c r="BA59" i="14"/>
  <c r="BA58" i="14"/>
  <c r="BA57" i="14"/>
  <c r="BA56" i="14"/>
  <c r="BA55" i="14"/>
  <c r="BA54" i="14"/>
  <c r="BA53" i="14"/>
  <c r="BA52" i="14"/>
  <c r="AY104" i="14"/>
  <c r="AY103" i="14"/>
  <c r="AY102" i="14"/>
  <c r="AY101" i="14"/>
  <c r="AY100" i="14"/>
  <c r="AY99" i="14"/>
  <c r="AY98" i="14"/>
  <c r="AY97" i="14"/>
  <c r="AY96" i="14"/>
  <c r="AY95" i="14"/>
  <c r="AY94" i="14"/>
  <c r="AY93" i="14"/>
  <c r="AY92" i="14"/>
  <c r="AY91" i="14"/>
  <c r="AY90" i="14"/>
  <c r="AY89" i="14"/>
  <c r="AY88" i="14"/>
  <c r="AY87" i="14"/>
  <c r="AY86" i="14"/>
  <c r="AY85" i="14"/>
  <c r="AY84" i="14"/>
  <c r="AY83" i="14"/>
  <c r="AY82" i="14"/>
  <c r="AY81" i="14"/>
  <c r="AY80" i="14"/>
  <c r="AY79" i="14"/>
  <c r="AY78" i="14"/>
  <c r="AY77" i="14"/>
  <c r="AY76" i="14"/>
  <c r="AY75" i="14"/>
  <c r="AY74" i="14"/>
  <c r="AY73" i="14"/>
  <c r="AY72" i="14"/>
  <c r="AY71" i="14"/>
  <c r="AY70" i="14"/>
  <c r="AY69" i="14"/>
  <c r="AY68" i="14"/>
  <c r="AY67" i="14"/>
  <c r="AY66" i="14"/>
  <c r="AY65" i="14"/>
  <c r="AY64" i="14"/>
  <c r="AY63" i="14"/>
  <c r="AY62" i="14"/>
  <c r="AY61" i="14"/>
  <c r="AY60" i="14"/>
  <c r="AY59" i="14"/>
  <c r="AY58" i="14"/>
  <c r="AY57" i="14"/>
  <c r="AY56" i="14"/>
  <c r="AY55" i="14"/>
  <c r="AY54" i="14"/>
  <c r="AY53" i="14"/>
  <c r="AY52" i="14"/>
  <c r="AW104" i="14"/>
  <c r="AW103" i="14"/>
  <c r="AW102" i="14"/>
  <c r="AW101" i="14"/>
  <c r="AW100" i="14"/>
  <c r="AW99" i="14"/>
  <c r="AW98" i="14"/>
  <c r="AW97" i="14"/>
  <c r="AW96" i="14"/>
  <c r="AW95" i="14"/>
  <c r="AW94" i="14"/>
  <c r="AW93" i="14"/>
  <c r="AW92" i="14"/>
  <c r="AW91" i="14"/>
  <c r="AW90" i="14"/>
  <c r="AW89" i="14"/>
  <c r="AW88" i="14"/>
  <c r="AW87" i="14"/>
  <c r="AW86" i="14"/>
  <c r="AW85" i="14"/>
  <c r="AW84" i="14"/>
  <c r="AW83" i="14"/>
  <c r="AW82" i="14"/>
  <c r="AW81" i="14"/>
  <c r="AW80" i="14"/>
  <c r="AW79" i="14"/>
  <c r="AW78" i="14"/>
  <c r="AW77" i="14"/>
  <c r="AW76" i="14"/>
  <c r="AW75" i="14"/>
  <c r="AW74" i="14"/>
  <c r="AW73" i="14"/>
  <c r="AW72" i="14"/>
  <c r="AW71" i="14"/>
  <c r="AW70" i="14"/>
  <c r="AW69" i="14"/>
  <c r="AW68" i="14"/>
  <c r="AW67" i="14"/>
  <c r="AW66" i="14"/>
  <c r="AW65" i="14"/>
  <c r="AW64" i="14"/>
  <c r="AW63" i="14"/>
  <c r="AW62" i="14"/>
  <c r="AW61" i="14"/>
  <c r="AW60" i="14"/>
  <c r="AW59" i="14"/>
  <c r="AW58" i="14"/>
  <c r="AW57" i="14"/>
  <c r="AW56" i="14"/>
  <c r="AW55" i="14"/>
  <c r="AW54" i="14"/>
  <c r="AW53" i="14"/>
  <c r="AW52" i="14"/>
  <c r="AU104" i="14"/>
  <c r="AU103" i="14"/>
  <c r="AU102" i="14"/>
  <c r="AU101" i="14"/>
  <c r="AU100" i="14"/>
  <c r="AU99" i="14"/>
  <c r="AU98" i="14"/>
  <c r="AU97" i="14"/>
  <c r="AU96" i="14"/>
  <c r="AU95" i="14"/>
  <c r="AU94" i="14"/>
  <c r="AU93" i="14"/>
  <c r="AU92" i="14"/>
  <c r="AU91" i="14"/>
  <c r="AU90" i="14"/>
  <c r="AU89" i="14"/>
  <c r="AU88" i="14"/>
  <c r="AU87" i="14"/>
  <c r="AU86" i="14"/>
  <c r="AU85" i="14"/>
  <c r="AU84" i="14"/>
  <c r="AU83" i="14"/>
  <c r="AU82" i="14"/>
  <c r="AU81" i="14"/>
  <c r="AU80" i="14"/>
  <c r="AU79" i="14"/>
  <c r="AU78" i="14"/>
  <c r="AU77" i="14"/>
  <c r="AU76" i="14"/>
  <c r="AU75" i="14"/>
  <c r="AU74" i="14"/>
  <c r="AU73" i="14"/>
  <c r="AU72" i="14"/>
  <c r="AU71" i="14"/>
  <c r="AU70" i="14"/>
  <c r="AU69" i="14"/>
  <c r="AU68" i="14"/>
  <c r="AU67" i="14"/>
  <c r="AU66" i="14"/>
  <c r="AU65" i="14"/>
  <c r="AU64" i="14"/>
  <c r="AU63" i="14"/>
  <c r="AU62" i="14"/>
  <c r="AU61" i="14"/>
  <c r="AU60" i="14"/>
  <c r="AU59" i="14"/>
  <c r="AU58" i="14"/>
  <c r="AU57" i="14"/>
  <c r="AU56" i="14"/>
  <c r="AU55" i="14"/>
  <c r="AU54" i="14"/>
  <c r="AU53" i="14"/>
  <c r="AU52" i="14"/>
  <c r="AS104" i="14"/>
  <c r="AS103" i="14"/>
  <c r="AS102" i="14"/>
  <c r="AS101" i="14"/>
  <c r="AS100" i="14"/>
  <c r="AS99" i="14"/>
  <c r="AS98" i="14"/>
  <c r="AS97" i="14"/>
  <c r="AS96" i="14"/>
  <c r="AS95" i="14"/>
  <c r="AS94" i="14"/>
  <c r="AS93" i="14"/>
  <c r="AS92" i="14"/>
  <c r="AS91" i="14"/>
  <c r="AS90" i="14"/>
  <c r="AS89" i="14"/>
  <c r="AS88" i="14"/>
  <c r="AS87" i="14"/>
  <c r="AS86" i="14"/>
  <c r="AS85" i="14"/>
  <c r="AS84" i="14"/>
  <c r="AS83" i="14"/>
  <c r="AS82" i="14"/>
  <c r="AS81" i="14"/>
  <c r="AS80" i="14"/>
  <c r="AS79" i="14"/>
  <c r="AS78" i="14"/>
  <c r="AS77" i="14"/>
  <c r="AS76" i="14"/>
  <c r="AS75" i="14"/>
  <c r="AS74" i="14"/>
  <c r="AS73" i="14"/>
  <c r="AS72" i="14"/>
  <c r="AS71" i="14"/>
  <c r="AS70" i="14"/>
  <c r="AS69" i="14"/>
  <c r="AS68" i="14"/>
  <c r="AS67" i="14"/>
  <c r="AS66" i="14"/>
  <c r="AS65" i="14"/>
  <c r="AS64" i="14"/>
  <c r="AS63" i="14"/>
  <c r="AS62" i="14"/>
  <c r="AS61" i="14"/>
  <c r="AS60" i="14"/>
  <c r="AS59" i="14"/>
  <c r="AS58" i="14"/>
  <c r="AS57" i="14"/>
  <c r="AS56" i="14"/>
  <c r="AS55" i="14"/>
  <c r="AS54" i="14"/>
  <c r="AS53" i="14"/>
  <c r="AS52" i="14"/>
  <c r="AQ104" i="14"/>
  <c r="AQ103" i="14"/>
  <c r="AQ102" i="14"/>
  <c r="AQ101" i="14"/>
  <c r="AQ100" i="14"/>
  <c r="AQ99" i="14"/>
  <c r="AQ98" i="14"/>
  <c r="AQ97" i="14"/>
  <c r="AQ96" i="14"/>
  <c r="AQ95" i="14"/>
  <c r="AQ94" i="14"/>
  <c r="AQ93" i="14"/>
  <c r="AQ92" i="14"/>
  <c r="AQ91" i="14"/>
  <c r="AQ90" i="14"/>
  <c r="AQ89" i="14"/>
  <c r="AQ88" i="14"/>
  <c r="AQ87" i="14"/>
  <c r="AQ86" i="14"/>
  <c r="AQ85" i="14"/>
  <c r="AQ84" i="14"/>
  <c r="AQ83" i="14"/>
  <c r="AQ82" i="14"/>
  <c r="AQ81" i="14"/>
  <c r="AQ80" i="14"/>
  <c r="AQ79" i="14"/>
  <c r="AQ78" i="14"/>
  <c r="AQ77" i="14"/>
  <c r="AQ76" i="14"/>
  <c r="AQ75" i="14"/>
  <c r="AQ74" i="14"/>
  <c r="AQ73" i="14"/>
  <c r="AQ72" i="14"/>
  <c r="AQ71" i="14"/>
  <c r="AQ70" i="14"/>
  <c r="AQ69" i="14"/>
  <c r="AQ68" i="14"/>
  <c r="AQ67" i="14"/>
  <c r="AQ66" i="14"/>
  <c r="AQ65" i="14"/>
  <c r="AQ64" i="14"/>
  <c r="AQ63" i="14"/>
  <c r="AQ62" i="14"/>
  <c r="AQ61" i="14"/>
  <c r="AQ60" i="14"/>
  <c r="AQ59" i="14"/>
  <c r="AQ58" i="14"/>
  <c r="AQ57" i="14"/>
  <c r="AQ56" i="14"/>
  <c r="AQ55" i="14"/>
  <c r="AQ54" i="14"/>
  <c r="AQ53" i="14"/>
  <c r="AQ52" i="14"/>
  <c r="AO104" i="14"/>
  <c r="AO103" i="14"/>
  <c r="AO102" i="14"/>
  <c r="AO101" i="14"/>
  <c r="AO100" i="14"/>
  <c r="AO99" i="14"/>
  <c r="AO98" i="14"/>
  <c r="AO97" i="14"/>
  <c r="AO96" i="14"/>
  <c r="AO95" i="14"/>
  <c r="AO94" i="14"/>
  <c r="AO93" i="14"/>
  <c r="AO92" i="14"/>
  <c r="AO91" i="14"/>
  <c r="AO90" i="14"/>
  <c r="AO89" i="14"/>
  <c r="AO88" i="14"/>
  <c r="AO87" i="14"/>
  <c r="AO86" i="14"/>
  <c r="AO85" i="14"/>
  <c r="AO84" i="14"/>
  <c r="AO83" i="14"/>
  <c r="AO82" i="14"/>
  <c r="AO81" i="14"/>
  <c r="AO80" i="14"/>
  <c r="AO79" i="14"/>
  <c r="AO78" i="14"/>
  <c r="AO77" i="14"/>
  <c r="AO76" i="14"/>
  <c r="AO75" i="14"/>
  <c r="AO74" i="14"/>
  <c r="AO73" i="14"/>
  <c r="AO72" i="14"/>
  <c r="AO71" i="14"/>
  <c r="AO70" i="14"/>
  <c r="AO69" i="14"/>
  <c r="AO68" i="14"/>
  <c r="AO67" i="14"/>
  <c r="AO66" i="14"/>
  <c r="AO65" i="14"/>
  <c r="AO64" i="14"/>
  <c r="AO63" i="14"/>
  <c r="AO62" i="14"/>
  <c r="AO61" i="14"/>
  <c r="AO60" i="14"/>
  <c r="AO59" i="14"/>
  <c r="AO58" i="14"/>
  <c r="AO57" i="14"/>
  <c r="AO56" i="14"/>
  <c r="AO55" i="14"/>
  <c r="AO54" i="14"/>
  <c r="AO53" i="14"/>
  <c r="AO52" i="14"/>
  <c r="AM104" i="14"/>
  <c r="AM103" i="14"/>
  <c r="AM102" i="14"/>
  <c r="AM101" i="14"/>
  <c r="AM100" i="14"/>
  <c r="AM99" i="14"/>
  <c r="AM98" i="14"/>
  <c r="AM97" i="14"/>
  <c r="AM96" i="14"/>
  <c r="AM95" i="14"/>
  <c r="AM94" i="14"/>
  <c r="AM93" i="14"/>
  <c r="AM92" i="14"/>
  <c r="AM91" i="14"/>
  <c r="AM90" i="14"/>
  <c r="AM89" i="14"/>
  <c r="AM88" i="14"/>
  <c r="AM87" i="14"/>
  <c r="AM86" i="14"/>
  <c r="AM85" i="14"/>
  <c r="AM84" i="14"/>
  <c r="AM83" i="14"/>
  <c r="AM82" i="14"/>
  <c r="AM81" i="14"/>
  <c r="AM80" i="14"/>
  <c r="AM79" i="14"/>
  <c r="AM78" i="14"/>
  <c r="AM77" i="14"/>
  <c r="AM76" i="14"/>
  <c r="AM75" i="14"/>
  <c r="AM74" i="14"/>
  <c r="AM73" i="14"/>
  <c r="AM72" i="14"/>
  <c r="AM71" i="14"/>
  <c r="AM70" i="14"/>
  <c r="AM69" i="14"/>
  <c r="AM68" i="14"/>
  <c r="AM67" i="14"/>
  <c r="AM66" i="14"/>
  <c r="AM65" i="14"/>
  <c r="AM64" i="14"/>
  <c r="AM63" i="14"/>
  <c r="AM62" i="14"/>
  <c r="AM61" i="14"/>
  <c r="AM60" i="14"/>
  <c r="AM59" i="14"/>
  <c r="AM58" i="14"/>
  <c r="AM57" i="14"/>
  <c r="AM56" i="14"/>
  <c r="AM55" i="14"/>
  <c r="AM54" i="14"/>
  <c r="AM53" i="14"/>
  <c r="AM52" i="14"/>
  <c r="AK104" i="14"/>
  <c r="AK103" i="14"/>
  <c r="AK102" i="14"/>
  <c r="AK101" i="14"/>
  <c r="AK100" i="14"/>
  <c r="AK99" i="14"/>
  <c r="AK98" i="14"/>
  <c r="AK97" i="14"/>
  <c r="AK96" i="14"/>
  <c r="AK95" i="14"/>
  <c r="AK94" i="14"/>
  <c r="AK93" i="14"/>
  <c r="AK92" i="14"/>
  <c r="AK91" i="14"/>
  <c r="AK90" i="14"/>
  <c r="AK89" i="14"/>
  <c r="AK88" i="14"/>
  <c r="AK87" i="14"/>
  <c r="AK86" i="14"/>
  <c r="AK85" i="14"/>
  <c r="AK84" i="14"/>
  <c r="AK83" i="14"/>
  <c r="AK82" i="14"/>
  <c r="AK81" i="14"/>
  <c r="AK80" i="14"/>
  <c r="AK79" i="14"/>
  <c r="AK78" i="14"/>
  <c r="AK77" i="14"/>
  <c r="AK76" i="14"/>
  <c r="AK75" i="14"/>
  <c r="AK74" i="14"/>
  <c r="AK73" i="14"/>
  <c r="AK72" i="14"/>
  <c r="AK71" i="14"/>
  <c r="AK70" i="14"/>
  <c r="AK69" i="14"/>
  <c r="AK68" i="14"/>
  <c r="AK67" i="14"/>
  <c r="AK66" i="14"/>
  <c r="AK65" i="14"/>
  <c r="AK64" i="14"/>
  <c r="AK63" i="14"/>
  <c r="AK62" i="14"/>
  <c r="AK61" i="14"/>
  <c r="AK60" i="14"/>
  <c r="AK59" i="14"/>
  <c r="AK58" i="14"/>
  <c r="AK57" i="14"/>
  <c r="AK56" i="14"/>
  <c r="AK55" i="14"/>
  <c r="AK54" i="14"/>
  <c r="AK53" i="14"/>
  <c r="AK52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E104" i="14"/>
  <c r="AE103" i="14"/>
  <c r="AE102" i="14"/>
  <c r="AE101" i="14"/>
  <c r="AE100" i="14"/>
  <c r="AE99" i="14"/>
  <c r="AE98" i="14"/>
  <c r="AE97" i="14"/>
  <c r="AE96" i="14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C104" i="14"/>
  <c r="AC103" i="14"/>
  <c r="AC102" i="14"/>
  <c r="AC101" i="14"/>
  <c r="AC100" i="14"/>
  <c r="AC99" i="14"/>
  <c r="AC98" i="14"/>
  <c r="AC97" i="14"/>
  <c r="AC96" i="14"/>
  <c r="AC95" i="14"/>
  <c r="AC94" i="14"/>
  <c r="AC93" i="14"/>
  <c r="AC92" i="14"/>
  <c r="AC91" i="14"/>
  <c r="AC90" i="14"/>
  <c r="AC89" i="14"/>
  <c r="AC88" i="14"/>
  <c r="AC87" i="14"/>
  <c r="AC86" i="14"/>
  <c r="AC85" i="14"/>
  <c r="AC84" i="14"/>
  <c r="AC83" i="14"/>
  <c r="AC82" i="14"/>
  <c r="AC81" i="14"/>
  <c r="AC80" i="14"/>
  <c r="AC79" i="14"/>
  <c r="AC78" i="14"/>
  <c r="AC77" i="14"/>
  <c r="AC76" i="14"/>
  <c r="AC75" i="14"/>
  <c r="AC74" i="14"/>
  <c r="AC73" i="14"/>
  <c r="AC72" i="14"/>
  <c r="AC71" i="14"/>
  <c r="AC70" i="14"/>
  <c r="AC69" i="14"/>
  <c r="AC68" i="14"/>
  <c r="AC67" i="14"/>
  <c r="AC66" i="14"/>
  <c r="AC65" i="14"/>
  <c r="AC64" i="14"/>
  <c r="AC63" i="14"/>
  <c r="AC62" i="14"/>
  <c r="AC61" i="14"/>
  <c r="AC60" i="14"/>
  <c r="AC59" i="14"/>
  <c r="AC58" i="14"/>
  <c r="AC57" i="14"/>
  <c r="AC56" i="14"/>
  <c r="AC55" i="14"/>
  <c r="AC54" i="14"/>
  <c r="AC53" i="14"/>
  <c r="AC52" i="14"/>
  <c r="AA104" i="14"/>
  <c r="AA103" i="14"/>
  <c r="AA102" i="14"/>
  <c r="AA101" i="14"/>
  <c r="AA100" i="14"/>
  <c r="AA99" i="14"/>
  <c r="AA98" i="14"/>
  <c r="AA97" i="14"/>
  <c r="AA96" i="14"/>
  <c r="AA95" i="14"/>
  <c r="AA94" i="14"/>
  <c r="AA93" i="14"/>
  <c r="AA92" i="14"/>
  <c r="AA91" i="14"/>
  <c r="AA90" i="14"/>
  <c r="AA89" i="14"/>
  <c r="AA88" i="14"/>
  <c r="AA87" i="14"/>
  <c r="AA86" i="14"/>
  <c r="AA85" i="14"/>
  <c r="AA84" i="14"/>
  <c r="AA83" i="14"/>
  <c r="AA82" i="14"/>
  <c r="AA81" i="14"/>
  <c r="AA80" i="14"/>
  <c r="AA79" i="14"/>
  <c r="AA78" i="14"/>
  <c r="AA77" i="14"/>
  <c r="AA76" i="14"/>
  <c r="AA75" i="14"/>
  <c r="AA74" i="14"/>
  <c r="AA73" i="14"/>
  <c r="AA72" i="14"/>
  <c r="AA71" i="14"/>
  <c r="AA70" i="14"/>
  <c r="AA69" i="14"/>
  <c r="AA68" i="14"/>
  <c r="AA67" i="14"/>
  <c r="AA66" i="14"/>
  <c r="AA65" i="14"/>
  <c r="AA64" i="14"/>
  <c r="AA63" i="14"/>
  <c r="AA62" i="14"/>
  <c r="AA61" i="14"/>
  <c r="AA60" i="14"/>
  <c r="AA59" i="14"/>
  <c r="AA58" i="14"/>
  <c r="AA57" i="14"/>
  <c r="AA56" i="14"/>
  <c r="AA55" i="14"/>
  <c r="AA54" i="14"/>
  <c r="AA53" i="14"/>
  <c r="AA52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U104" i="14"/>
  <c r="U103" i="14"/>
  <c r="U102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48" i="14"/>
  <c r="CM27" i="14" l="1"/>
  <c r="CM26" i="14"/>
  <c r="CM25" i="14"/>
  <c r="CM24" i="14"/>
  <c r="CM23" i="14"/>
  <c r="CM22" i="14"/>
  <c r="CM21" i="14"/>
  <c r="CM20" i="14"/>
  <c r="CM19" i="14"/>
  <c r="CM18" i="14"/>
  <c r="CM17" i="14"/>
  <c r="CM16" i="14"/>
  <c r="CM15" i="14"/>
  <c r="CM14" i="14"/>
  <c r="CM13" i="14"/>
  <c r="CM12" i="14"/>
  <c r="CM11" i="14"/>
  <c r="CM10" i="14"/>
  <c r="CM9" i="14"/>
  <c r="CM8" i="14"/>
  <c r="CM7" i="14"/>
  <c r="CM6" i="14"/>
  <c r="CM5" i="14"/>
  <c r="CM4" i="14"/>
  <c r="CM3" i="14"/>
  <c r="CM2" i="14"/>
  <c r="CK27" i="14"/>
  <c r="CK26" i="14"/>
  <c r="CK25" i="14"/>
  <c r="CK24" i="14"/>
  <c r="CK23" i="14"/>
  <c r="CK22" i="14"/>
  <c r="CK21" i="14"/>
  <c r="CK20" i="14"/>
  <c r="CK19" i="14"/>
  <c r="CK18" i="14"/>
  <c r="CK17" i="14"/>
  <c r="CK16" i="14"/>
  <c r="CK15" i="14"/>
  <c r="CK14" i="14"/>
  <c r="CK13" i="14"/>
  <c r="CK12" i="14"/>
  <c r="CK11" i="14"/>
  <c r="CK10" i="14"/>
  <c r="CK9" i="14"/>
  <c r="CK8" i="14"/>
  <c r="CK7" i="14"/>
  <c r="CK6" i="14"/>
  <c r="CK5" i="14"/>
  <c r="CK4" i="14"/>
  <c r="CK3" i="14"/>
  <c r="CK2" i="14"/>
  <c r="CI27" i="14"/>
  <c r="CI26" i="14"/>
  <c r="CI25" i="14"/>
  <c r="CI24" i="14"/>
  <c r="CI23" i="14"/>
  <c r="CI22" i="14"/>
  <c r="CI21" i="14"/>
  <c r="CI20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I7" i="14"/>
  <c r="CI6" i="14"/>
  <c r="CI5" i="14"/>
  <c r="CI4" i="14"/>
  <c r="CI3" i="14"/>
  <c r="CI2" i="14"/>
  <c r="CG27" i="14"/>
  <c r="CG26" i="14"/>
  <c r="CG25" i="14"/>
  <c r="CG24" i="14"/>
  <c r="CG23" i="14"/>
  <c r="CG22" i="14"/>
  <c r="CG21" i="14"/>
  <c r="CG20" i="14"/>
  <c r="CG19" i="14"/>
  <c r="CG18" i="14"/>
  <c r="CG17" i="14"/>
  <c r="CG16" i="14"/>
  <c r="CG15" i="14"/>
  <c r="CG14" i="14"/>
  <c r="CG13" i="14"/>
  <c r="CG12" i="14"/>
  <c r="CG11" i="14"/>
  <c r="CG10" i="14"/>
  <c r="CG9" i="14"/>
  <c r="CG8" i="14"/>
  <c r="CG7" i="14"/>
  <c r="CG6" i="14"/>
  <c r="CG5" i="14"/>
  <c r="CG4" i="14"/>
  <c r="CG3" i="14"/>
  <c r="CG2" i="14"/>
  <c r="CE27" i="14"/>
  <c r="CE26" i="14"/>
  <c r="CE25" i="14"/>
  <c r="CE24" i="14"/>
  <c r="CE23" i="14"/>
  <c r="CE22" i="14"/>
  <c r="CE21" i="14"/>
  <c r="CE20" i="14"/>
  <c r="CE19" i="14"/>
  <c r="CE18" i="14"/>
  <c r="CE17" i="14"/>
  <c r="CE16" i="14"/>
  <c r="CE15" i="14"/>
  <c r="CE14" i="14"/>
  <c r="CE12" i="14"/>
  <c r="CE11" i="14"/>
  <c r="CE9" i="14"/>
  <c r="CE8" i="14"/>
  <c r="CE7" i="14"/>
  <c r="CE6" i="14"/>
  <c r="CE5" i="14"/>
  <c r="CE4" i="14"/>
  <c r="CE3" i="14"/>
  <c r="CE2" i="14"/>
  <c r="CC27" i="14"/>
  <c r="CC26" i="14"/>
  <c r="CC25" i="14"/>
  <c r="CC24" i="14"/>
  <c r="CC23" i="14"/>
  <c r="CC22" i="14"/>
  <c r="CC21" i="14"/>
  <c r="CC20" i="14"/>
  <c r="CC19" i="14"/>
  <c r="CC18" i="14"/>
  <c r="CC17" i="14"/>
  <c r="CC16" i="14"/>
  <c r="CC15" i="14"/>
  <c r="CC14" i="14"/>
  <c r="CC13" i="14"/>
  <c r="CC12" i="14"/>
  <c r="CC11" i="14"/>
  <c r="CC10" i="14"/>
  <c r="CC9" i="14"/>
  <c r="CC8" i="14"/>
  <c r="CC7" i="14"/>
  <c r="CC6" i="14"/>
  <c r="CC5" i="14"/>
  <c r="CC4" i="14"/>
  <c r="CC3" i="14"/>
  <c r="CC2" i="14"/>
  <c r="CA27" i="14"/>
  <c r="CA26" i="14"/>
  <c r="CA25" i="14"/>
  <c r="CA24" i="14"/>
  <c r="CA23" i="14"/>
  <c r="CA22" i="14"/>
  <c r="CA21" i="14"/>
  <c r="CA20" i="14"/>
  <c r="CA19" i="14"/>
  <c r="CA18" i="14"/>
  <c r="CA17" i="14"/>
  <c r="CA16" i="14"/>
  <c r="CA15" i="14"/>
  <c r="CA14" i="14"/>
  <c r="CA13" i="14"/>
  <c r="CA12" i="14"/>
  <c r="CA11" i="14"/>
  <c r="CA10" i="14"/>
  <c r="CA9" i="14"/>
  <c r="CA8" i="14"/>
  <c r="CA7" i="14"/>
  <c r="CA6" i="14"/>
  <c r="CA5" i="14"/>
  <c r="CA4" i="14"/>
  <c r="CA3" i="14"/>
  <c r="CA2" i="14"/>
  <c r="BY27" i="14"/>
  <c r="BY26" i="14"/>
  <c r="BY25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Y7" i="14"/>
  <c r="BY6" i="14"/>
  <c r="BY5" i="14"/>
  <c r="BY4" i="14"/>
  <c r="BY3" i="14"/>
  <c r="BY2" i="14"/>
  <c r="BW27" i="14"/>
  <c r="BW26" i="14"/>
  <c r="BW25" i="14"/>
  <c r="BW24" i="14"/>
  <c r="BW23" i="14"/>
  <c r="BW22" i="14"/>
  <c r="BW21" i="14"/>
  <c r="BW20" i="14"/>
  <c r="BW19" i="14"/>
  <c r="BW18" i="14"/>
  <c r="BW17" i="14"/>
  <c r="BW16" i="14"/>
  <c r="BW15" i="14"/>
  <c r="BW14" i="14"/>
  <c r="BW13" i="14"/>
  <c r="BW12" i="14"/>
  <c r="BW11" i="14"/>
  <c r="BW10" i="14"/>
  <c r="BW9" i="14"/>
  <c r="BW8" i="14"/>
  <c r="BW7" i="14"/>
  <c r="BW6" i="14"/>
  <c r="BW5" i="14"/>
  <c r="BW4" i="14"/>
  <c r="BW3" i="14"/>
  <c r="BW2" i="14"/>
  <c r="BU27" i="14"/>
  <c r="BU26" i="14"/>
  <c r="BU25" i="14"/>
  <c r="BU24" i="14"/>
  <c r="BU23" i="14"/>
  <c r="BU22" i="14"/>
  <c r="BU21" i="14"/>
  <c r="BU20" i="14"/>
  <c r="BU19" i="14"/>
  <c r="BU18" i="14"/>
  <c r="BU17" i="14"/>
  <c r="BU16" i="14"/>
  <c r="BU15" i="14"/>
  <c r="BU14" i="14"/>
  <c r="BU13" i="14"/>
  <c r="BU12" i="14"/>
  <c r="BU11" i="14"/>
  <c r="BU10" i="14"/>
  <c r="BU9" i="14"/>
  <c r="BU8" i="14"/>
  <c r="BU7" i="14"/>
  <c r="BU6" i="14"/>
  <c r="BU5" i="14"/>
  <c r="BU4" i="14"/>
  <c r="BU3" i="14"/>
  <c r="BU2" i="14"/>
  <c r="BS27" i="14"/>
  <c r="BS26" i="14"/>
  <c r="BS25" i="14"/>
  <c r="BS24" i="14"/>
  <c r="BS23" i="14"/>
  <c r="BS22" i="14"/>
  <c r="BS21" i="14"/>
  <c r="BS20" i="14"/>
  <c r="BS19" i="14"/>
  <c r="BS18" i="14"/>
  <c r="BS17" i="14"/>
  <c r="BS16" i="14"/>
  <c r="BS15" i="14"/>
  <c r="BS14" i="14"/>
  <c r="BS13" i="14"/>
  <c r="BS12" i="14"/>
  <c r="BS11" i="14"/>
  <c r="BS10" i="14"/>
  <c r="BS9" i="14"/>
  <c r="BS8" i="14"/>
  <c r="BS7" i="14"/>
  <c r="BS6" i="14"/>
  <c r="BS5" i="14"/>
  <c r="BS4" i="14"/>
  <c r="BS3" i="14"/>
  <c r="BS2" i="14"/>
  <c r="BQ27" i="14"/>
  <c r="BQ26" i="14"/>
  <c r="BQ25" i="14"/>
  <c r="BQ24" i="14"/>
  <c r="BQ23" i="14"/>
  <c r="BQ22" i="14"/>
  <c r="BQ21" i="14"/>
  <c r="BQ20" i="14"/>
  <c r="BQ19" i="14"/>
  <c r="BQ18" i="14"/>
  <c r="BQ17" i="14"/>
  <c r="BQ16" i="14"/>
  <c r="BQ15" i="14"/>
  <c r="BQ14" i="14"/>
  <c r="BQ13" i="14"/>
  <c r="BQ12" i="14"/>
  <c r="BQ11" i="14"/>
  <c r="BQ10" i="14"/>
  <c r="BQ9" i="14"/>
  <c r="BQ8" i="14"/>
  <c r="BQ7" i="14"/>
  <c r="BQ6" i="14"/>
  <c r="BQ5" i="14"/>
  <c r="BQ4" i="14"/>
  <c r="BQ3" i="14"/>
  <c r="BQ2" i="14"/>
  <c r="BO27" i="14"/>
  <c r="BO26" i="14"/>
  <c r="BO25" i="14"/>
  <c r="BO24" i="14"/>
  <c r="BO23" i="14"/>
  <c r="BO22" i="14"/>
  <c r="BO21" i="14"/>
  <c r="BO20" i="14"/>
  <c r="BO19" i="14"/>
  <c r="BO18" i="14"/>
  <c r="BO17" i="14"/>
  <c r="BO16" i="14"/>
  <c r="BO15" i="14"/>
  <c r="BO14" i="14"/>
  <c r="BO13" i="14"/>
  <c r="BO12" i="14"/>
  <c r="BO11" i="14"/>
  <c r="BO10" i="14"/>
  <c r="BO9" i="14"/>
  <c r="BO8" i="14"/>
  <c r="BO7" i="14"/>
  <c r="BO6" i="14"/>
  <c r="BO5" i="14"/>
  <c r="BO4" i="14"/>
  <c r="BO3" i="14"/>
  <c r="BO2" i="14"/>
  <c r="BM27" i="14"/>
  <c r="BM26" i="14"/>
  <c r="BM25" i="14"/>
  <c r="BM24" i="14"/>
  <c r="BM23" i="14"/>
  <c r="BM22" i="14"/>
  <c r="BM21" i="14"/>
  <c r="BM20" i="14"/>
  <c r="BM19" i="14"/>
  <c r="BM18" i="14"/>
  <c r="BM17" i="14"/>
  <c r="BM16" i="14"/>
  <c r="BM15" i="14"/>
  <c r="BM14" i="14"/>
  <c r="BM13" i="14"/>
  <c r="BM12" i="14"/>
  <c r="BM11" i="14"/>
  <c r="BM10" i="14"/>
  <c r="BM9" i="14"/>
  <c r="BM8" i="14"/>
  <c r="BM7" i="14"/>
  <c r="BM6" i="14"/>
  <c r="BM5" i="14"/>
  <c r="BM4" i="14"/>
  <c r="BM3" i="14"/>
  <c r="BM2" i="14"/>
  <c r="BK27" i="14"/>
  <c r="BK26" i="14"/>
  <c r="BK25" i="14"/>
  <c r="BK24" i="14"/>
  <c r="BK23" i="14"/>
  <c r="BK22" i="14"/>
  <c r="BK21" i="14"/>
  <c r="BK20" i="14"/>
  <c r="BK19" i="14"/>
  <c r="BK18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K4" i="14"/>
  <c r="BK3" i="14"/>
  <c r="BK2" i="14"/>
  <c r="BI27" i="14"/>
  <c r="BI26" i="14"/>
  <c r="BI25" i="14"/>
  <c r="BI24" i="14"/>
  <c r="BI23" i="14"/>
  <c r="BI22" i="14"/>
  <c r="BI21" i="14"/>
  <c r="BI20" i="14"/>
  <c r="BI19" i="14"/>
  <c r="BI18" i="14"/>
  <c r="BI17" i="14"/>
  <c r="BI16" i="14"/>
  <c r="BI15" i="14"/>
  <c r="BI14" i="14"/>
  <c r="BI13" i="14"/>
  <c r="BI12" i="14"/>
  <c r="BI11" i="14"/>
  <c r="BI10" i="14"/>
  <c r="BI9" i="14"/>
  <c r="BI8" i="14"/>
  <c r="BI7" i="14"/>
  <c r="BI6" i="14"/>
  <c r="BI5" i="14"/>
  <c r="BI4" i="14"/>
  <c r="BI3" i="14"/>
  <c r="BI2" i="14"/>
  <c r="BG27" i="14"/>
  <c r="BG26" i="14"/>
  <c r="BG25" i="14"/>
  <c r="BG24" i="14"/>
  <c r="BG23" i="14"/>
  <c r="BG22" i="14"/>
  <c r="BG21" i="14"/>
  <c r="BG20" i="14"/>
  <c r="BG19" i="14"/>
  <c r="BG18" i="14"/>
  <c r="BG17" i="14"/>
  <c r="BG16" i="14"/>
  <c r="BG15" i="14"/>
  <c r="BG14" i="14"/>
  <c r="BG13" i="14"/>
  <c r="BG12" i="14"/>
  <c r="BG11" i="14"/>
  <c r="BG10" i="14"/>
  <c r="BG9" i="14"/>
  <c r="BG8" i="14"/>
  <c r="BG7" i="14"/>
  <c r="BG6" i="14"/>
  <c r="BG5" i="14"/>
  <c r="BG4" i="14"/>
  <c r="BG3" i="14"/>
  <c r="BG2" i="14"/>
  <c r="BE27" i="14"/>
  <c r="BE26" i="14"/>
  <c r="BE25" i="14"/>
  <c r="BE24" i="14"/>
  <c r="BE23" i="14"/>
  <c r="BE22" i="14"/>
  <c r="BE21" i="14"/>
  <c r="BE20" i="14"/>
  <c r="BE19" i="14"/>
  <c r="BE18" i="14"/>
  <c r="BE17" i="14"/>
  <c r="BE16" i="14"/>
  <c r="BE15" i="14"/>
  <c r="BE14" i="14"/>
  <c r="BE13" i="14"/>
  <c r="BE12" i="14"/>
  <c r="BE11" i="14"/>
  <c r="BE10" i="14"/>
  <c r="BE9" i="14"/>
  <c r="BE8" i="14"/>
  <c r="BE7" i="14"/>
  <c r="BE6" i="14"/>
  <c r="BE5" i="14"/>
  <c r="BE4" i="14"/>
  <c r="BE3" i="14"/>
  <c r="BE2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C7" i="14"/>
  <c r="BC6" i="14"/>
  <c r="BC5" i="14"/>
  <c r="BC4" i="14"/>
  <c r="BC3" i="14"/>
  <c r="BC2" i="14"/>
  <c r="BA27" i="14"/>
  <c r="BA26" i="14"/>
  <c r="BA25" i="14"/>
  <c r="BA24" i="14"/>
  <c r="BA23" i="14"/>
  <c r="BA22" i="14"/>
  <c r="BA21" i="14"/>
  <c r="BA20" i="14"/>
  <c r="BA19" i="14"/>
  <c r="BA18" i="14"/>
  <c r="BA17" i="14"/>
  <c r="BA16" i="14"/>
  <c r="BA15" i="14"/>
  <c r="BA14" i="14"/>
  <c r="BA13" i="14"/>
  <c r="BA12" i="14"/>
  <c r="BA11" i="14"/>
  <c r="BA10" i="14"/>
  <c r="BA9" i="14"/>
  <c r="BA8" i="14"/>
  <c r="BA7" i="14"/>
  <c r="BA6" i="14"/>
  <c r="BA5" i="14"/>
  <c r="BA4" i="14"/>
  <c r="BA3" i="14"/>
  <c r="BA2" i="14"/>
  <c r="AY27" i="14"/>
  <c r="AY26" i="14"/>
  <c r="AY25" i="14"/>
  <c r="AY24" i="14"/>
  <c r="AY23" i="14"/>
  <c r="AY22" i="14"/>
  <c r="AY21" i="14"/>
  <c r="AY20" i="14"/>
  <c r="AY19" i="14"/>
  <c r="AY18" i="14"/>
  <c r="AY17" i="14"/>
  <c r="AY16" i="14"/>
  <c r="AY15" i="14"/>
  <c r="AY14" i="14"/>
  <c r="AY13" i="14"/>
  <c r="AY12" i="14"/>
  <c r="AY11" i="14"/>
  <c r="AY10" i="14"/>
  <c r="AY9" i="14"/>
  <c r="AY8" i="14"/>
  <c r="AY7" i="14"/>
  <c r="AY6" i="14"/>
  <c r="AY5" i="14"/>
  <c r="AY4" i="14"/>
  <c r="AY3" i="14"/>
  <c r="AY2" i="14"/>
  <c r="AW27" i="14"/>
  <c r="AW26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W4" i="14"/>
  <c r="AW3" i="14"/>
  <c r="AW2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U15" i="14"/>
  <c r="AU14" i="14"/>
  <c r="AU13" i="14"/>
  <c r="AU12" i="14"/>
  <c r="AU11" i="14"/>
  <c r="AU10" i="14"/>
  <c r="AU9" i="14"/>
  <c r="AU8" i="14"/>
  <c r="AU7" i="14"/>
  <c r="AU6" i="14"/>
  <c r="AU5" i="14"/>
  <c r="AU4" i="14"/>
  <c r="AU3" i="14"/>
  <c r="AU2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S5" i="14"/>
  <c r="AS4" i="14"/>
  <c r="AS3" i="14"/>
  <c r="AS2" i="14"/>
  <c r="AQ27" i="14"/>
  <c r="AQ26" i="14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AQ13" i="14"/>
  <c r="AQ12" i="14"/>
  <c r="AQ11" i="14"/>
  <c r="AQ10" i="14"/>
  <c r="AQ9" i="14"/>
  <c r="AQ8" i="14"/>
  <c r="AQ7" i="14"/>
  <c r="AQ6" i="14"/>
  <c r="AQ5" i="14"/>
  <c r="AQ4" i="14"/>
  <c r="AQ3" i="14"/>
  <c r="AQ2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12" i="14"/>
  <c r="AO11" i="14"/>
  <c r="AO10" i="14"/>
  <c r="AO9" i="14"/>
  <c r="AO8" i="14"/>
  <c r="AO7" i="14"/>
  <c r="AO6" i="14"/>
  <c r="AO5" i="14"/>
  <c r="AO4" i="14"/>
  <c r="AO3" i="14"/>
  <c r="AO2" i="14"/>
  <c r="AM27" i="14"/>
  <c r="AM26" i="14"/>
  <c r="AM25" i="14"/>
  <c r="AM24" i="14"/>
  <c r="AM23" i="14"/>
  <c r="AM22" i="14"/>
  <c r="AM21" i="14"/>
  <c r="AM20" i="14"/>
  <c r="AM19" i="14"/>
  <c r="AM18" i="14"/>
  <c r="AM17" i="14"/>
  <c r="AM16" i="14"/>
  <c r="AM15" i="14"/>
  <c r="AM14" i="14"/>
  <c r="AM13" i="14"/>
  <c r="AM12" i="14"/>
  <c r="AM11" i="14"/>
  <c r="AM10" i="14"/>
  <c r="AM9" i="14"/>
  <c r="AM8" i="14"/>
  <c r="AM7" i="14"/>
  <c r="AM6" i="14"/>
  <c r="AM5" i="14"/>
  <c r="AM4" i="14"/>
  <c r="AM3" i="14"/>
  <c r="AM2" i="14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K7" i="14"/>
  <c r="AK6" i="14"/>
  <c r="AK5" i="14"/>
  <c r="AK4" i="14"/>
  <c r="AK3" i="14"/>
  <c r="AK2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I3" i="14"/>
  <c r="AI2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G12" i="14"/>
  <c r="AG11" i="14"/>
  <c r="AG10" i="14"/>
  <c r="AG9" i="14"/>
  <c r="AG8" i="14"/>
  <c r="AG7" i="14"/>
  <c r="AG6" i="14"/>
  <c r="AG5" i="14"/>
  <c r="AG4" i="14"/>
  <c r="AG3" i="14"/>
  <c r="AG2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E4" i="14"/>
  <c r="AE3" i="14"/>
  <c r="AE2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AC6" i="14"/>
  <c r="AC5" i="14"/>
  <c r="AC4" i="14"/>
  <c r="AC3" i="14"/>
  <c r="AC2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3" i="14"/>
  <c r="AA2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Y3" i="14"/>
  <c r="Y2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W2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U2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Q2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" i="14"/>
  <c r="K2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CK34" i="14"/>
  <c r="CM51" i="14"/>
  <c r="CM50" i="14"/>
  <c r="CM49" i="14"/>
  <c r="CM48" i="14"/>
  <c r="CM47" i="14"/>
  <c r="CM46" i="14"/>
  <c r="CM45" i="14"/>
  <c r="CM44" i="14"/>
  <c r="CM43" i="14"/>
  <c r="CM42" i="14"/>
  <c r="CM41" i="14"/>
  <c r="CM40" i="14"/>
  <c r="CM39" i="14"/>
  <c r="CM38" i="14"/>
  <c r="CM37" i="14"/>
  <c r="CM36" i="14"/>
  <c r="CM35" i="14"/>
  <c r="CM34" i="14"/>
  <c r="CM33" i="14"/>
  <c r="CM32" i="14"/>
  <c r="CM31" i="14"/>
  <c r="CM30" i="14"/>
  <c r="CM29" i="14"/>
  <c r="CM28" i="14"/>
  <c r="CK51" i="14"/>
  <c r="CK50" i="14"/>
  <c r="CK49" i="14"/>
  <c r="CK48" i="14"/>
  <c r="CK47" i="14"/>
  <c r="CK46" i="14"/>
  <c r="CK45" i="14"/>
  <c r="CK44" i="14"/>
  <c r="CK43" i="14"/>
  <c r="CK42" i="14"/>
  <c r="CK41" i="14"/>
  <c r="CK40" i="14"/>
  <c r="CK39" i="14"/>
  <c r="CK38" i="14"/>
  <c r="CK37" i="14"/>
  <c r="CK36" i="14"/>
  <c r="CK35" i="14"/>
  <c r="CK33" i="14"/>
  <c r="CK32" i="14"/>
  <c r="CK31" i="14"/>
  <c r="CK30" i="14"/>
  <c r="CK29" i="14"/>
  <c r="CK28" i="14"/>
  <c r="CI51" i="14"/>
  <c r="CI50" i="14"/>
  <c r="CI49" i="14"/>
  <c r="CI48" i="14"/>
  <c r="CI47" i="14"/>
  <c r="CI46" i="14"/>
  <c r="CI45" i="14"/>
  <c r="CI44" i="14"/>
  <c r="CI43" i="14"/>
  <c r="CI42" i="14"/>
  <c r="CI41" i="14"/>
  <c r="CI40" i="14"/>
  <c r="CI39" i="14"/>
  <c r="CI38" i="14"/>
  <c r="CI37" i="14"/>
  <c r="CI36" i="14"/>
  <c r="CI35" i="14"/>
  <c r="CI34" i="14"/>
  <c r="CI33" i="14"/>
  <c r="CI32" i="14"/>
  <c r="CI31" i="14"/>
  <c r="CI30" i="14"/>
  <c r="CI29" i="14"/>
  <c r="CI28" i="14"/>
  <c r="CG51" i="14"/>
  <c r="CG50" i="14"/>
  <c r="CG49" i="14"/>
  <c r="CG48" i="14"/>
  <c r="CG47" i="14"/>
  <c r="CG46" i="14"/>
  <c r="CG45" i="14"/>
  <c r="CG44" i="14"/>
  <c r="CG43" i="14"/>
  <c r="CG42" i="14"/>
  <c r="CG41" i="14"/>
  <c r="CG40" i="14"/>
  <c r="CG39" i="14"/>
  <c r="CG38" i="14"/>
  <c r="CG37" i="14"/>
  <c r="CG36" i="14"/>
  <c r="CG35" i="14"/>
  <c r="CG34" i="14"/>
  <c r="CG33" i="14"/>
  <c r="CG32" i="14"/>
  <c r="CG31" i="14"/>
  <c r="CG30" i="14"/>
  <c r="CG29" i="14"/>
  <c r="CG28" i="14"/>
  <c r="CE51" i="14"/>
  <c r="CE50" i="14"/>
  <c r="CE49" i="14"/>
  <c r="CE48" i="14"/>
  <c r="CE47" i="14"/>
  <c r="CE46" i="14"/>
  <c r="CE45" i="14"/>
  <c r="CE44" i="14"/>
  <c r="CE43" i="14"/>
  <c r="CE42" i="14"/>
  <c r="CE41" i="14"/>
  <c r="CE40" i="14"/>
  <c r="CE39" i="14"/>
  <c r="CE38" i="14"/>
  <c r="CE37" i="14"/>
  <c r="CE36" i="14"/>
  <c r="CE35" i="14"/>
  <c r="CE34" i="14"/>
  <c r="CE33" i="14"/>
  <c r="CE32" i="14"/>
  <c r="CE31" i="14"/>
  <c r="CE30" i="14"/>
  <c r="CE29" i="14"/>
  <c r="CE28" i="14"/>
  <c r="CC51" i="14"/>
  <c r="CC50" i="14"/>
  <c r="CC49" i="14"/>
  <c r="CC48" i="14"/>
  <c r="CC47" i="14"/>
  <c r="CC46" i="14"/>
  <c r="CC45" i="14"/>
  <c r="CC44" i="14"/>
  <c r="CC43" i="14"/>
  <c r="CC42" i="14"/>
  <c r="CC41" i="14"/>
  <c r="CC40" i="14"/>
  <c r="CC39" i="14"/>
  <c r="CC38" i="14"/>
  <c r="CC37" i="14"/>
  <c r="CC36" i="14"/>
  <c r="CC35" i="14"/>
  <c r="CC34" i="14"/>
  <c r="CC33" i="14"/>
  <c r="CC32" i="14"/>
  <c r="CC31" i="14"/>
  <c r="CC30" i="14"/>
  <c r="CC29" i="14"/>
  <c r="CC28" i="14"/>
  <c r="CA51" i="14"/>
  <c r="CA50" i="14"/>
  <c r="CA49" i="14"/>
  <c r="CA48" i="14"/>
  <c r="CA47" i="14"/>
  <c r="CA46" i="14"/>
  <c r="CA45" i="14"/>
  <c r="CA44" i="14"/>
  <c r="CA43" i="14"/>
  <c r="CA42" i="14"/>
  <c r="CA41" i="14"/>
  <c r="CA40" i="14"/>
  <c r="CA39" i="14"/>
  <c r="CA38" i="14"/>
  <c r="CA37" i="14"/>
  <c r="CA36" i="14"/>
  <c r="CA35" i="14"/>
  <c r="CA34" i="14"/>
  <c r="CA33" i="14"/>
  <c r="CA32" i="14"/>
  <c r="CA31" i="14"/>
  <c r="CA30" i="14"/>
  <c r="CA29" i="14"/>
  <c r="CA28" i="14"/>
  <c r="BY51" i="14"/>
  <c r="BY50" i="14"/>
  <c r="BY49" i="14"/>
  <c r="BY48" i="14"/>
  <c r="BY47" i="14"/>
  <c r="BY46" i="14"/>
  <c r="BY45" i="14"/>
  <c r="BY44" i="14"/>
  <c r="BY43" i="14"/>
  <c r="BY42" i="14"/>
  <c r="BY41" i="14"/>
  <c r="BY40" i="14"/>
  <c r="BY39" i="14"/>
  <c r="BY38" i="14"/>
  <c r="BY37" i="14"/>
  <c r="BY36" i="14"/>
  <c r="BY35" i="14"/>
  <c r="BY34" i="14"/>
  <c r="BY33" i="14"/>
  <c r="BY32" i="14"/>
  <c r="BY31" i="14"/>
  <c r="BY30" i="14"/>
  <c r="BY29" i="14"/>
  <c r="BY28" i="14"/>
  <c r="BW51" i="14"/>
  <c r="BW50" i="14"/>
  <c r="BW49" i="14"/>
  <c r="BW48" i="14"/>
  <c r="BW47" i="14"/>
  <c r="BW46" i="14"/>
  <c r="BW45" i="14"/>
  <c r="BW44" i="14"/>
  <c r="BW43" i="14"/>
  <c r="BW42" i="14"/>
  <c r="BW41" i="14"/>
  <c r="BW40" i="14"/>
  <c r="BW39" i="14"/>
  <c r="BW38" i="14"/>
  <c r="BW37" i="14"/>
  <c r="BW36" i="14"/>
  <c r="BW35" i="14"/>
  <c r="BW34" i="14"/>
  <c r="BW33" i="14"/>
  <c r="BW32" i="14"/>
  <c r="BW31" i="14"/>
  <c r="BW30" i="14"/>
  <c r="BW29" i="14"/>
  <c r="BW28" i="14"/>
  <c r="BU51" i="14"/>
  <c r="BU50" i="14"/>
  <c r="BU49" i="14"/>
  <c r="BU48" i="14"/>
  <c r="BU47" i="14"/>
  <c r="BU46" i="14"/>
  <c r="BU45" i="14"/>
  <c r="BU44" i="14"/>
  <c r="BU43" i="14"/>
  <c r="BU42" i="14"/>
  <c r="BU41" i="14"/>
  <c r="BU40" i="14"/>
  <c r="BU39" i="14"/>
  <c r="BU38" i="14"/>
  <c r="BU37" i="14"/>
  <c r="BU36" i="14"/>
  <c r="BU35" i="14"/>
  <c r="BU34" i="14"/>
  <c r="BU33" i="14"/>
  <c r="BU32" i="14"/>
  <c r="BU31" i="14"/>
  <c r="BU30" i="14"/>
  <c r="BU29" i="14"/>
  <c r="BU28" i="14"/>
  <c r="BS51" i="14"/>
  <c r="BS50" i="14"/>
  <c r="BS49" i="14"/>
  <c r="BS48" i="14"/>
  <c r="BS47" i="14"/>
  <c r="BS46" i="14"/>
  <c r="BS45" i="14"/>
  <c r="BS44" i="14"/>
  <c r="BS43" i="14"/>
  <c r="BS42" i="14"/>
  <c r="BS41" i="14"/>
  <c r="BS40" i="14"/>
  <c r="BS39" i="14"/>
  <c r="BS38" i="14"/>
  <c r="BS37" i="14"/>
  <c r="BS36" i="14"/>
  <c r="BS35" i="14"/>
  <c r="BS34" i="14"/>
  <c r="BS33" i="14"/>
  <c r="BS32" i="14"/>
  <c r="BS31" i="14"/>
  <c r="BS30" i="14"/>
  <c r="BS29" i="14"/>
  <c r="BS28" i="14"/>
  <c r="I51" i="14"/>
  <c r="H1" i="14" l="1"/>
  <c r="Y51" i="14"/>
  <c r="AA51" i="14"/>
  <c r="AC51" i="14"/>
  <c r="AE51" i="14"/>
  <c r="AG51" i="14"/>
  <c r="AI51" i="14"/>
  <c r="AK51" i="14"/>
  <c r="AM51" i="14"/>
  <c r="BQ51" i="14"/>
  <c r="BO51" i="14"/>
  <c r="BM51" i="14"/>
  <c r="BK51" i="14"/>
  <c r="BI51" i="14"/>
  <c r="BG51" i="14"/>
  <c r="BE51" i="14"/>
  <c r="BC51" i="14"/>
  <c r="BA51" i="14"/>
  <c r="W51" i="14"/>
  <c r="U51" i="14"/>
  <c r="S51" i="14"/>
  <c r="Q51" i="14"/>
  <c r="O51" i="14"/>
  <c r="M51" i="14"/>
  <c r="K51" i="14"/>
  <c r="AY51" i="14"/>
  <c r="AW51" i="14"/>
  <c r="AU51" i="14"/>
  <c r="AS51" i="14"/>
  <c r="AQ51" i="14"/>
  <c r="AO51" i="14"/>
  <c r="F30" i="13"/>
  <c r="D30" i="13"/>
  <c r="B30" i="13"/>
  <c r="BQ50" i="14" l="1"/>
  <c r="BO50" i="14"/>
  <c r="BM50" i="14"/>
  <c r="BK50" i="14"/>
  <c r="BI50" i="14"/>
  <c r="BG50" i="14"/>
  <c r="BE50" i="14"/>
  <c r="BC50" i="14"/>
  <c r="BA50" i="14"/>
  <c r="AY50" i="14"/>
  <c r="I50" i="14"/>
  <c r="AW50" i="14"/>
  <c r="AU50" i="14"/>
  <c r="AS50" i="14"/>
  <c r="AQ50" i="14"/>
  <c r="AO50" i="14"/>
  <c r="AM50" i="14"/>
  <c r="AK50" i="14"/>
  <c r="AI50" i="14"/>
  <c r="AG50" i="14"/>
  <c r="AE50" i="14"/>
  <c r="AC50" i="14"/>
  <c r="AA50" i="14"/>
  <c r="Y50" i="14"/>
  <c r="W50" i="14"/>
  <c r="U50" i="14"/>
  <c r="S50" i="14"/>
  <c r="Q50" i="14"/>
  <c r="O50" i="14"/>
  <c r="M50" i="14"/>
  <c r="K50" i="14"/>
  <c r="H29" i="13"/>
  <c r="F29" i="13"/>
  <c r="D29" i="13"/>
  <c r="B29" i="13"/>
  <c r="AH26" i="4"/>
  <c r="AH25" i="4"/>
  <c r="F23" i="13"/>
  <c r="D23" i="13"/>
  <c r="B23" i="13"/>
  <c r="H23" i="13"/>
  <c r="AH21" i="1"/>
  <c r="AH20" i="1"/>
  <c r="J24" i="13"/>
  <c r="B4" i="13"/>
  <c r="B11" i="13"/>
  <c r="B7" i="13"/>
  <c r="B12" i="13"/>
  <c r="B8" i="13"/>
  <c r="B16" i="13"/>
  <c r="B13" i="13"/>
  <c r="B6" i="13"/>
  <c r="B14" i="13"/>
  <c r="B17" i="13"/>
  <c r="B9" i="13"/>
  <c r="B18" i="13"/>
  <c r="B15" i="13"/>
  <c r="B10" i="13"/>
  <c r="B5" i="13"/>
  <c r="B3" i="13"/>
  <c r="D4" i="13"/>
  <c r="D11" i="13"/>
  <c r="D7" i="13"/>
  <c r="D12" i="13"/>
  <c r="D8" i="13"/>
  <c r="D16" i="13"/>
  <c r="D13" i="13"/>
  <c r="D6" i="13"/>
  <c r="D14" i="13"/>
  <c r="D17" i="13"/>
  <c r="D9" i="13"/>
  <c r="D18" i="13"/>
  <c r="D15" i="13"/>
  <c r="D10" i="13"/>
  <c r="D5" i="13"/>
  <c r="D3" i="13"/>
  <c r="F4" i="13"/>
  <c r="F11" i="13"/>
  <c r="F7" i="13"/>
  <c r="F12" i="13"/>
  <c r="F8" i="13"/>
  <c r="F16" i="13"/>
  <c r="F13" i="13"/>
  <c r="F6" i="13"/>
  <c r="F14" i="13"/>
  <c r="F17" i="13"/>
  <c r="F9" i="13"/>
  <c r="F18" i="13"/>
  <c r="F15" i="13"/>
  <c r="F10" i="13"/>
  <c r="F5" i="13"/>
  <c r="F3" i="13"/>
  <c r="H4" i="13"/>
  <c r="H11" i="13"/>
  <c r="H7" i="13"/>
  <c r="H12" i="13"/>
  <c r="H8" i="13"/>
  <c r="H16" i="13"/>
  <c r="H13" i="13"/>
  <c r="H6" i="13"/>
  <c r="H14" i="13"/>
  <c r="H17" i="13"/>
  <c r="H9" i="13"/>
  <c r="H18" i="13"/>
  <c r="H15" i="13"/>
  <c r="H10" i="13"/>
  <c r="H5" i="13"/>
  <c r="H3" i="13"/>
  <c r="B27" i="12"/>
  <c r="B21" i="12"/>
  <c r="B15" i="12"/>
  <c r="V8" i="12"/>
  <c r="U8" i="12"/>
  <c r="AG8" i="12"/>
  <c r="Z8" i="12"/>
  <c r="T8" i="12"/>
  <c r="S8" i="12"/>
  <c r="AC8" i="12"/>
  <c r="BQ49" i="14" l="1"/>
  <c r="BO49" i="14"/>
  <c r="BM49" i="14"/>
  <c r="BK49" i="14"/>
  <c r="BI49" i="14"/>
  <c r="BG49" i="14"/>
  <c r="BE49" i="14"/>
  <c r="BC49" i="14"/>
  <c r="BA49" i="14"/>
  <c r="AY49" i="14"/>
  <c r="I49" i="14"/>
  <c r="W49" i="14"/>
  <c r="U49" i="14"/>
  <c r="S49" i="14"/>
  <c r="Q49" i="14"/>
  <c r="O49" i="14"/>
  <c r="M49" i="14"/>
  <c r="K49" i="14"/>
  <c r="AW49" i="14"/>
  <c r="AU49" i="14"/>
  <c r="AS49" i="14"/>
  <c r="AQ49" i="14"/>
  <c r="AO49" i="14"/>
  <c r="AM49" i="14"/>
  <c r="AK49" i="14"/>
  <c r="AI49" i="14"/>
  <c r="AG49" i="14"/>
  <c r="AE49" i="14"/>
  <c r="AC49" i="14"/>
  <c r="AA49" i="14"/>
  <c r="Y49" i="14"/>
  <c r="J5" i="13"/>
  <c r="J15" i="13"/>
  <c r="J9" i="13"/>
  <c r="J14" i="13"/>
  <c r="J13" i="13"/>
  <c r="J8" i="13"/>
  <c r="J11" i="13"/>
  <c r="J3" i="13"/>
  <c r="J10" i="13"/>
  <c r="J18" i="13"/>
  <c r="J17" i="13"/>
  <c r="J6" i="13"/>
  <c r="J16" i="13"/>
  <c r="J12" i="13"/>
  <c r="J7" i="13"/>
  <c r="J4" i="13"/>
  <c r="H19" i="13"/>
  <c r="AD8" i="12"/>
  <c r="AI8" i="12"/>
  <c r="AM8" i="12"/>
  <c r="AA8" i="12"/>
  <c r="J8" i="12"/>
  <c r="AK8" i="12"/>
  <c r="AH8" i="12"/>
  <c r="AB8" i="12"/>
  <c r="AP8" i="12"/>
  <c r="Y8" i="12"/>
  <c r="R8" i="12"/>
  <c r="X8" i="12"/>
  <c r="AO8" i="12"/>
  <c r="B4" i="12"/>
  <c r="B6" i="12"/>
  <c r="B7" i="12"/>
  <c r="B5" i="12"/>
  <c r="C8" i="12"/>
  <c r="H8" i="12"/>
  <c r="I8" i="12"/>
  <c r="K8" i="12"/>
  <c r="P8" i="12"/>
  <c r="N8" i="12"/>
  <c r="L8" i="12"/>
  <c r="AJ8" i="12"/>
  <c r="F8" i="12"/>
  <c r="O8" i="12"/>
  <c r="AF8" i="12"/>
  <c r="Q8" i="12"/>
  <c r="D8" i="12"/>
  <c r="E8" i="12"/>
  <c r="M8" i="12"/>
  <c r="AL8" i="12"/>
  <c r="W8" i="12"/>
  <c r="G8" i="12"/>
  <c r="AE8" i="12"/>
  <c r="AN8" i="12"/>
  <c r="AH21" i="6"/>
  <c r="AH4" i="6"/>
  <c r="AH17" i="6"/>
  <c r="AH18" i="6"/>
  <c r="AH20" i="6"/>
  <c r="AH19" i="6"/>
  <c r="AH22" i="6"/>
  <c r="AH21" i="5"/>
  <c r="AH20" i="5"/>
  <c r="AH16" i="5"/>
  <c r="AH13" i="5"/>
  <c r="AH9" i="5"/>
  <c r="AH10" i="5"/>
  <c r="AH22" i="4"/>
  <c r="AH19" i="4"/>
  <c r="AH20" i="4"/>
  <c r="AH18" i="4"/>
  <c r="AH12" i="4"/>
  <c r="AJ28" i="6"/>
  <c r="AF28" i="6"/>
  <c r="AD28" i="6"/>
  <c r="Z28" i="6"/>
  <c r="S28" i="6"/>
  <c r="P28" i="6"/>
  <c r="N28" i="6"/>
  <c r="H28" i="6"/>
  <c r="F28" i="6"/>
  <c r="D28" i="6"/>
  <c r="B28" i="6"/>
  <c r="AJ24" i="6"/>
  <c r="AK24" i="6" s="1"/>
  <c r="AF24" i="6"/>
  <c r="AG22" i="6" s="1"/>
  <c r="AD24" i="6"/>
  <c r="AE24" i="6" s="1"/>
  <c r="AB24" i="6"/>
  <c r="AC11" i="6" s="1"/>
  <c r="AB28" i="6"/>
  <c r="Z24" i="6"/>
  <c r="AA24" i="6" s="1"/>
  <c r="X24" i="6"/>
  <c r="Y22" i="6" s="1"/>
  <c r="X28" i="6"/>
  <c r="V24" i="6"/>
  <c r="W24" i="6" s="1"/>
  <c r="T24" i="6"/>
  <c r="U22" i="6" s="1"/>
  <c r="U28" i="6"/>
  <c r="R24" i="6"/>
  <c r="S24" i="6" s="1"/>
  <c r="P24" i="6"/>
  <c r="Q24" i="6" s="1"/>
  <c r="N24" i="6"/>
  <c r="O24" i="6" s="1"/>
  <c r="L24" i="6"/>
  <c r="M11" i="6" s="1"/>
  <c r="L28" i="6"/>
  <c r="J24" i="6"/>
  <c r="K22" i="6" s="1"/>
  <c r="H24" i="6"/>
  <c r="I22" i="6" s="1"/>
  <c r="F24" i="6"/>
  <c r="G22" i="6" s="1"/>
  <c r="D24" i="6"/>
  <c r="E22" i="6" s="1"/>
  <c r="B24" i="6"/>
  <c r="C22" i="6" s="1"/>
  <c r="AH11" i="6"/>
  <c r="Y11" i="6"/>
  <c r="E11" i="6"/>
  <c r="AK23" i="6"/>
  <c r="AH23" i="6"/>
  <c r="AE23" i="6"/>
  <c r="AA23" i="6"/>
  <c r="Y23" i="6"/>
  <c r="AH16" i="6"/>
  <c r="AE16" i="6"/>
  <c r="Q16" i="6"/>
  <c r="I16" i="6"/>
  <c r="AH10" i="6"/>
  <c r="AA10" i="6"/>
  <c r="M10" i="6"/>
  <c r="AK14" i="6"/>
  <c r="AH14" i="6"/>
  <c r="Y14" i="6"/>
  <c r="I14" i="6"/>
  <c r="AK15" i="6"/>
  <c r="AH15" i="6"/>
  <c r="AE15" i="6"/>
  <c r="AC15" i="6"/>
  <c r="Y15" i="6"/>
  <c r="I15" i="6"/>
  <c r="E15" i="6"/>
  <c r="AH13" i="6"/>
  <c r="AC13" i="6"/>
  <c r="Y13" i="6"/>
  <c r="AK12" i="6"/>
  <c r="AH12" i="6"/>
  <c r="Y12" i="6"/>
  <c r="M12" i="6"/>
  <c r="I12" i="6"/>
  <c r="C12" i="6"/>
  <c r="AH9" i="6"/>
  <c r="K9" i="6"/>
  <c r="I9" i="6"/>
  <c r="G9" i="6"/>
  <c r="AH8" i="6"/>
  <c r="W8" i="6"/>
  <c r="I8" i="6"/>
  <c r="C8" i="6"/>
  <c r="AH5" i="6"/>
  <c r="Y5" i="6"/>
  <c r="AK3" i="6"/>
  <c r="AH3" i="6"/>
  <c r="AE3" i="6"/>
  <c r="U3" i="6"/>
  <c r="G3" i="6"/>
  <c r="AH7" i="6"/>
  <c r="Y7" i="6"/>
  <c r="G7" i="6"/>
  <c r="E7" i="6"/>
  <c r="C7" i="6"/>
  <c r="AH6" i="6"/>
  <c r="U6" i="6"/>
  <c r="C6" i="6"/>
  <c r="AJ22" i="5"/>
  <c r="AF22" i="5"/>
  <c r="AD22" i="5"/>
  <c r="Z22" i="5"/>
  <c r="V22" i="5"/>
  <c r="R22" i="5"/>
  <c r="P22" i="5"/>
  <c r="N22" i="5"/>
  <c r="H22" i="5"/>
  <c r="F22" i="5"/>
  <c r="D22" i="5"/>
  <c r="B22" i="5"/>
  <c r="AJ18" i="5"/>
  <c r="AK18" i="5" s="1"/>
  <c r="AF18" i="5"/>
  <c r="AG10" i="5" s="1"/>
  <c r="AD18" i="5"/>
  <c r="AE10" i="5" s="1"/>
  <c r="AB18" i="5"/>
  <c r="AB22" i="5" s="1"/>
  <c r="Z18" i="5"/>
  <c r="AA10" i="5" s="1"/>
  <c r="X18" i="5"/>
  <c r="X22" i="5" s="1"/>
  <c r="V18" i="5"/>
  <c r="W10" i="5" s="1"/>
  <c r="T18" i="5"/>
  <c r="T22" i="5" s="1"/>
  <c r="R18" i="5"/>
  <c r="S18" i="5" s="1"/>
  <c r="P18" i="5"/>
  <c r="Q18" i="5" s="1"/>
  <c r="N18" i="5"/>
  <c r="O18" i="5" s="1"/>
  <c r="L18" i="5"/>
  <c r="M10" i="5" s="1"/>
  <c r="J18" i="5"/>
  <c r="K10" i="5" s="1"/>
  <c r="H18" i="5"/>
  <c r="I18" i="5" s="1"/>
  <c r="F18" i="5"/>
  <c r="G18" i="5" s="1"/>
  <c r="D18" i="5"/>
  <c r="E10" i="5" s="1"/>
  <c r="B18" i="5"/>
  <c r="C10" i="5" s="1"/>
  <c r="AH17" i="5"/>
  <c r="I17" i="5"/>
  <c r="AH14" i="5"/>
  <c r="AG14" i="5"/>
  <c r="AC14" i="5"/>
  <c r="AA14" i="5"/>
  <c r="Y14" i="5"/>
  <c r="W14" i="5"/>
  <c r="K14" i="5"/>
  <c r="G14" i="5"/>
  <c r="C14" i="5"/>
  <c r="AH11" i="5"/>
  <c r="AG11" i="5"/>
  <c r="AC11" i="5"/>
  <c r="AA11" i="5"/>
  <c r="Y11" i="5"/>
  <c r="W11" i="5"/>
  <c r="Q11" i="5"/>
  <c r="M11" i="5"/>
  <c r="C11" i="5"/>
  <c r="AH12" i="5"/>
  <c r="AG12" i="5"/>
  <c r="AE12" i="5"/>
  <c r="AC12" i="5"/>
  <c r="Y12" i="5"/>
  <c r="S12" i="5"/>
  <c r="M12" i="5"/>
  <c r="I12" i="5"/>
  <c r="E12" i="5"/>
  <c r="AH15" i="5"/>
  <c r="AG15" i="5"/>
  <c r="AE15" i="5"/>
  <c r="AC15" i="5"/>
  <c r="Y15" i="5"/>
  <c r="W15" i="5"/>
  <c r="Q15" i="5"/>
  <c r="M15" i="5"/>
  <c r="I15" i="5"/>
  <c r="E15" i="5"/>
  <c r="AH8" i="5"/>
  <c r="AG8" i="5"/>
  <c r="AC8" i="5"/>
  <c r="Y8" i="5"/>
  <c r="W8" i="5"/>
  <c r="U8" i="5"/>
  <c r="M8" i="5"/>
  <c r="I8" i="5"/>
  <c r="E8" i="5"/>
  <c r="AH7" i="5"/>
  <c r="AG7" i="5"/>
  <c r="AC7" i="5"/>
  <c r="Y7" i="5"/>
  <c r="W7" i="5"/>
  <c r="U7" i="5"/>
  <c r="M7" i="5"/>
  <c r="I7" i="5"/>
  <c r="E7" i="5"/>
  <c r="AH3" i="5"/>
  <c r="AG3" i="5"/>
  <c r="AC3" i="5"/>
  <c r="Y3" i="5"/>
  <c r="W3" i="5"/>
  <c r="U3" i="5"/>
  <c r="M3" i="5"/>
  <c r="I3" i="5"/>
  <c r="E3" i="5"/>
  <c r="AH5" i="5"/>
  <c r="AG5" i="5"/>
  <c r="AC5" i="5"/>
  <c r="Y5" i="5"/>
  <c r="W5" i="5"/>
  <c r="U5" i="5"/>
  <c r="Q5" i="5"/>
  <c r="M5" i="5"/>
  <c r="I5" i="5"/>
  <c r="E5" i="5"/>
  <c r="AH6" i="5"/>
  <c r="AG6" i="5"/>
  <c r="AC6" i="5"/>
  <c r="AA6" i="5"/>
  <c r="Y6" i="5"/>
  <c r="W6" i="5"/>
  <c r="U6" i="5"/>
  <c r="Q6" i="5"/>
  <c r="M6" i="5"/>
  <c r="I6" i="5"/>
  <c r="E6" i="5"/>
  <c r="C6" i="5"/>
  <c r="AH4" i="5"/>
  <c r="AG4" i="5"/>
  <c r="AC4" i="5"/>
  <c r="Y4" i="5"/>
  <c r="S4" i="5"/>
  <c r="Q4" i="5"/>
  <c r="M4" i="5"/>
  <c r="I4" i="5"/>
  <c r="E4" i="5"/>
  <c r="AF18" i="1"/>
  <c r="AG5" i="1" s="1"/>
  <c r="AG18" i="1"/>
  <c r="AF22" i="1"/>
  <c r="AH3" i="4"/>
  <c r="AH8" i="4"/>
  <c r="AH4" i="4"/>
  <c r="AH6" i="4"/>
  <c r="AH7" i="4"/>
  <c r="AH11" i="4"/>
  <c r="AH10" i="4"/>
  <c r="AH14" i="4"/>
  <c r="AH21" i="4"/>
  <c r="AH17" i="4"/>
  <c r="AH9" i="4"/>
  <c r="AH5" i="4"/>
  <c r="AH15" i="4"/>
  <c r="AH13" i="4"/>
  <c r="AH16" i="4"/>
  <c r="AH4" i="1"/>
  <c r="AH7" i="1"/>
  <c r="AH5" i="1"/>
  <c r="AH8" i="1"/>
  <c r="AH6" i="1"/>
  <c r="AH9" i="1"/>
  <c r="AH3" i="1"/>
  <c r="AH10" i="1"/>
  <c r="AH11" i="1"/>
  <c r="AH12" i="1"/>
  <c r="AH13" i="1"/>
  <c r="AH14" i="1"/>
  <c r="AH15" i="1"/>
  <c r="AH16" i="1"/>
  <c r="AH17" i="1"/>
  <c r="AF23" i="4"/>
  <c r="AG3" i="4" s="1"/>
  <c r="AF27" i="4"/>
  <c r="AH28" i="6"/>
  <c r="J28" i="6"/>
  <c r="C11" i="6"/>
  <c r="W11" i="6"/>
  <c r="C24" i="6"/>
  <c r="U24" i="6"/>
  <c r="Y24" i="6"/>
  <c r="AC24" i="6"/>
  <c r="J22" i="5"/>
  <c r="E14" i="5"/>
  <c r="I14" i="5"/>
  <c r="M14" i="5"/>
  <c r="C17" i="5"/>
  <c r="S17" i="5"/>
  <c r="W17" i="5"/>
  <c r="AA17" i="5"/>
  <c r="AE17" i="5"/>
  <c r="C18" i="5"/>
  <c r="M18" i="5"/>
  <c r="U18" i="5"/>
  <c r="Y18" i="5"/>
  <c r="AC18" i="5"/>
  <c r="AG16" i="1"/>
  <c r="AG14" i="1"/>
  <c r="AG12" i="1"/>
  <c r="AG10" i="1"/>
  <c r="AG9" i="1"/>
  <c r="AG8" i="1"/>
  <c r="AG7" i="1"/>
  <c r="B23" i="4"/>
  <c r="C8" i="4" s="1"/>
  <c r="D23" i="4"/>
  <c r="E3" i="4" s="1"/>
  <c r="F23" i="4"/>
  <c r="G3" i="4" s="1"/>
  <c r="H23" i="4"/>
  <c r="I3" i="4" s="1"/>
  <c r="J23" i="4"/>
  <c r="K3" i="4" s="1"/>
  <c r="L23" i="4"/>
  <c r="M3" i="4" s="1"/>
  <c r="N23" i="4"/>
  <c r="O3" i="4" s="1"/>
  <c r="P23" i="4"/>
  <c r="Q3" i="4" s="1"/>
  <c r="R23" i="4"/>
  <c r="S3" i="4" s="1"/>
  <c r="T23" i="4"/>
  <c r="U3" i="4" s="1"/>
  <c r="V23" i="4"/>
  <c r="W3" i="4" s="1"/>
  <c r="X23" i="4"/>
  <c r="Y3" i="4" s="1"/>
  <c r="Z23" i="4"/>
  <c r="AA3" i="4" s="1"/>
  <c r="AB23" i="4"/>
  <c r="AC3" i="4" s="1"/>
  <c r="AD23" i="4"/>
  <c r="AE3" i="4" s="1"/>
  <c r="AJ23" i="4"/>
  <c r="AK12" i="4" s="1"/>
  <c r="G8" i="4"/>
  <c r="I8" i="4"/>
  <c r="K8" i="4"/>
  <c r="M8" i="4"/>
  <c r="O8" i="4"/>
  <c r="Q8" i="4"/>
  <c r="S8" i="4"/>
  <c r="U8" i="4"/>
  <c r="W8" i="4"/>
  <c r="Y8" i="4"/>
  <c r="AA8" i="4"/>
  <c r="AC8" i="4"/>
  <c r="AE8" i="4"/>
  <c r="AK8" i="4"/>
  <c r="G4" i="4"/>
  <c r="I4" i="4"/>
  <c r="K4" i="4"/>
  <c r="M4" i="4"/>
  <c r="O4" i="4"/>
  <c r="Q4" i="4"/>
  <c r="S4" i="4"/>
  <c r="U4" i="4"/>
  <c r="W4" i="4"/>
  <c r="Y4" i="4"/>
  <c r="AA4" i="4"/>
  <c r="AC4" i="4"/>
  <c r="AE4" i="4"/>
  <c r="AK4" i="4"/>
  <c r="G6" i="4"/>
  <c r="I6" i="4"/>
  <c r="K6" i="4"/>
  <c r="M6" i="4"/>
  <c r="O6" i="4"/>
  <c r="Q6" i="4"/>
  <c r="S6" i="4"/>
  <c r="U6" i="4"/>
  <c r="W6" i="4"/>
  <c r="Y6" i="4"/>
  <c r="AA6" i="4"/>
  <c r="AC6" i="4"/>
  <c r="AE6" i="4"/>
  <c r="AK6" i="4"/>
  <c r="G7" i="4"/>
  <c r="I7" i="4"/>
  <c r="K7" i="4"/>
  <c r="M7" i="4"/>
  <c r="O7" i="4"/>
  <c r="Q7" i="4"/>
  <c r="S7" i="4"/>
  <c r="U7" i="4"/>
  <c r="W7" i="4"/>
  <c r="Y7" i="4"/>
  <c r="AA7" i="4"/>
  <c r="AC7" i="4"/>
  <c r="AE7" i="4"/>
  <c r="AK7" i="4"/>
  <c r="G11" i="4"/>
  <c r="I11" i="4"/>
  <c r="K11" i="4"/>
  <c r="M11" i="4"/>
  <c r="O11" i="4"/>
  <c r="Q11" i="4"/>
  <c r="S11" i="4"/>
  <c r="U11" i="4"/>
  <c r="W11" i="4"/>
  <c r="Y11" i="4"/>
  <c r="AA11" i="4"/>
  <c r="AC11" i="4"/>
  <c r="AE11" i="4"/>
  <c r="AK11" i="4"/>
  <c r="G10" i="4"/>
  <c r="I10" i="4"/>
  <c r="K10" i="4"/>
  <c r="M10" i="4"/>
  <c r="O10" i="4"/>
  <c r="Q10" i="4"/>
  <c r="S10" i="4"/>
  <c r="U10" i="4"/>
  <c r="W10" i="4"/>
  <c r="Y10" i="4"/>
  <c r="AA10" i="4"/>
  <c r="AC10" i="4"/>
  <c r="AE10" i="4"/>
  <c r="AK10" i="4"/>
  <c r="G14" i="4"/>
  <c r="I14" i="4"/>
  <c r="K14" i="4"/>
  <c r="M14" i="4"/>
  <c r="O14" i="4"/>
  <c r="Q14" i="4"/>
  <c r="S14" i="4"/>
  <c r="U14" i="4"/>
  <c r="W14" i="4"/>
  <c r="Y14" i="4"/>
  <c r="AA14" i="4"/>
  <c r="AC14" i="4"/>
  <c r="AE14" i="4"/>
  <c r="AK14" i="4"/>
  <c r="G21" i="4"/>
  <c r="I21" i="4"/>
  <c r="K21" i="4"/>
  <c r="M21" i="4"/>
  <c r="O21" i="4"/>
  <c r="Q21" i="4"/>
  <c r="S21" i="4"/>
  <c r="U21" i="4"/>
  <c r="W21" i="4"/>
  <c r="Y21" i="4"/>
  <c r="AA21" i="4"/>
  <c r="AC21" i="4"/>
  <c r="AE21" i="4"/>
  <c r="AK21" i="4"/>
  <c r="G17" i="4"/>
  <c r="I17" i="4"/>
  <c r="K17" i="4"/>
  <c r="M17" i="4"/>
  <c r="O17" i="4"/>
  <c r="Q17" i="4"/>
  <c r="S17" i="4"/>
  <c r="U17" i="4"/>
  <c r="W17" i="4"/>
  <c r="Y17" i="4"/>
  <c r="AA17" i="4"/>
  <c r="AC17" i="4"/>
  <c r="AE17" i="4"/>
  <c r="AK17" i="4"/>
  <c r="G9" i="4"/>
  <c r="I9" i="4"/>
  <c r="K9" i="4"/>
  <c r="M9" i="4"/>
  <c r="O9" i="4"/>
  <c r="Q9" i="4"/>
  <c r="S9" i="4"/>
  <c r="U9" i="4"/>
  <c r="W9" i="4"/>
  <c r="Y9" i="4"/>
  <c r="AA9" i="4"/>
  <c r="AC9" i="4"/>
  <c r="AE9" i="4"/>
  <c r="AK9" i="4"/>
  <c r="G5" i="4"/>
  <c r="I5" i="4"/>
  <c r="K5" i="4"/>
  <c r="M5" i="4"/>
  <c r="O5" i="4"/>
  <c r="Q5" i="4"/>
  <c r="S5" i="4"/>
  <c r="U5" i="4"/>
  <c r="W5" i="4"/>
  <c r="Y5" i="4"/>
  <c r="AA5" i="4"/>
  <c r="AC5" i="4"/>
  <c r="AE5" i="4"/>
  <c r="AK5" i="4"/>
  <c r="G15" i="4"/>
  <c r="I15" i="4"/>
  <c r="K15" i="4"/>
  <c r="M15" i="4"/>
  <c r="O15" i="4"/>
  <c r="Q15" i="4"/>
  <c r="S15" i="4"/>
  <c r="U15" i="4"/>
  <c r="W15" i="4"/>
  <c r="Y15" i="4"/>
  <c r="AA15" i="4"/>
  <c r="AC15" i="4"/>
  <c r="AE15" i="4"/>
  <c r="AK15" i="4"/>
  <c r="G13" i="4"/>
  <c r="I13" i="4"/>
  <c r="K13" i="4"/>
  <c r="M13" i="4"/>
  <c r="O13" i="4"/>
  <c r="Q13" i="4"/>
  <c r="S13" i="4"/>
  <c r="U13" i="4"/>
  <c r="W13" i="4"/>
  <c r="Y13" i="4"/>
  <c r="AA13" i="4"/>
  <c r="AC13" i="4"/>
  <c r="AE13" i="4"/>
  <c r="AK13" i="4"/>
  <c r="G16" i="4"/>
  <c r="I16" i="4"/>
  <c r="K16" i="4"/>
  <c r="M16" i="4"/>
  <c r="O16" i="4"/>
  <c r="Q16" i="4"/>
  <c r="S16" i="4"/>
  <c r="U16" i="4"/>
  <c r="W16" i="4"/>
  <c r="Y16" i="4"/>
  <c r="AA16" i="4"/>
  <c r="AC16" i="4"/>
  <c r="AE16" i="4"/>
  <c r="AK16" i="4"/>
  <c r="G23" i="4"/>
  <c r="I23" i="4"/>
  <c r="K23" i="4"/>
  <c r="M23" i="4"/>
  <c r="O23" i="4"/>
  <c r="Q23" i="4"/>
  <c r="S23" i="4"/>
  <c r="U23" i="4"/>
  <c r="W23" i="4"/>
  <c r="Y23" i="4"/>
  <c r="AA23" i="4"/>
  <c r="AC23" i="4"/>
  <c r="AE23" i="4"/>
  <c r="AK23" i="4"/>
  <c r="L27" i="4"/>
  <c r="T27" i="4"/>
  <c r="AB27" i="4"/>
  <c r="B27" i="4"/>
  <c r="D27" i="4"/>
  <c r="F27" i="4"/>
  <c r="H27" i="4"/>
  <c r="N27" i="4"/>
  <c r="P27" i="4"/>
  <c r="R27" i="4"/>
  <c r="V27" i="4"/>
  <c r="X27" i="4"/>
  <c r="Z27" i="4"/>
  <c r="AD27" i="4"/>
  <c r="AJ27" i="4"/>
  <c r="J18" i="1"/>
  <c r="J21" i="1" s="1"/>
  <c r="L18" i="1"/>
  <c r="L21" i="1" s="1"/>
  <c r="L22" i="1" s="1"/>
  <c r="T18" i="1"/>
  <c r="T21" i="1"/>
  <c r="T22" i="1" s="1"/>
  <c r="X18" i="1"/>
  <c r="X21" i="1" s="1"/>
  <c r="X22" i="1" s="1"/>
  <c r="AB18" i="1"/>
  <c r="AB21" i="1" s="1"/>
  <c r="AB22" i="1" s="1"/>
  <c r="AJ22" i="1"/>
  <c r="AD22" i="1"/>
  <c r="Z22" i="1"/>
  <c r="V22" i="1"/>
  <c r="R22" i="1"/>
  <c r="P22" i="1"/>
  <c r="N22" i="1"/>
  <c r="H22" i="1"/>
  <c r="F22" i="1"/>
  <c r="D22" i="1"/>
  <c r="B22" i="1"/>
  <c r="AJ18" i="1"/>
  <c r="AK10" i="1" s="1"/>
  <c r="B18" i="1"/>
  <c r="D18" i="1"/>
  <c r="F18" i="1"/>
  <c r="H18" i="1"/>
  <c r="N18" i="1"/>
  <c r="P18" i="1"/>
  <c r="R18" i="1"/>
  <c r="V18" i="1"/>
  <c r="Z18" i="1"/>
  <c r="AA8" i="1" s="1"/>
  <c r="AD18" i="1"/>
  <c r="AE10" i="1" s="1"/>
  <c r="AE3" i="1"/>
  <c r="AE6" i="1"/>
  <c r="AE9" i="1"/>
  <c r="AC8" i="1"/>
  <c r="AC7" i="1"/>
  <c r="AC11" i="1"/>
  <c r="AC16" i="1"/>
  <c r="AC3" i="1"/>
  <c r="AC6" i="1"/>
  <c r="AC9" i="1"/>
  <c r="AA10" i="1"/>
  <c r="AA5" i="1"/>
  <c r="Y10" i="1"/>
  <c r="Y8" i="1"/>
  <c r="Y14" i="1"/>
  <c r="Y7" i="1"/>
  <c r="Y13" i="1"/>
  <c r="Y11" i="1"/>
  <c r="Y17" i="1"/>
  <c r="Y16" i="1"/>
  <c r="Y5" i="1"/>
  <c r="Y3" i="1"/>
  <c r="Y12" i="1"/>
  <c r="Y6" i="1"/>
  <c r="Y15" i="1"/>
  <c r="Y9" i="1"/>
  <c r="Y4" i="1"/>
  <c r="W10" i="1"/>
  <c r="W8" i="1"/>
  <c r="W14" i="1"/>
  <c r="W7" i="1"/>
  <c r="W13" i="1"/>
  <c r="W11" i="1"/>
  <c r="W17" i="1"/>
  <c r="W16" i="1"/>
  <c r="W5" i="1"/>
  <c r="W3" i="1"/>
  <c r="W12" i="1"/>
  <c r="W6" i="1"/>
  <c r="W15" i="1"/>
  <c r="W9" i="1"/>
  <c r="W4" i="1"/>
  <c r="U10" i="1"/>
  <c r="U8" i="1"/>
  <c r="U14" i="1"/>
  <c r="U7" i="1"/>
  <c r="U13" i="1"/>
  <c r="U11" i="1"/>
  <c r="U17" i="1"/>
  <c r="U16" i="1"/>
  <c r="U5" i="1"/>
  <c r="U3" i="1"/>
  <c r="U12" i="1"/>
  <c r="U6" i="1"/>
  <c r="U15" i="1"/>
  <c r="U9" i="1"/>
  <c r="U4" i="1"/>
  <c r="S10" i="1"/>
  <c r="S8" i="1"/>
  <c r="S14" i="1"/>
  <c r="S7" i="1"/>
  <c r="S13" i="1"/>
  <c r="S11" i="1"/>
  <c r="S17" i="1"/>
  <c r="S16" i="1"/>
  <c r="S5" i="1"/>
  <c r="S3" i="1"/>
  <c r="S12" i="1"/>
  <c r="S6" i="1"/>
  <c r="S15" i="1"/>
  <c r="S9" i="1"/>
  <c r="S4" i="1"/>
  <c r="Q10" i="1"/>
  <c r="Q8" i="1"/>
  <c r="Q14" i="1"/>
  <c r="Q7" i="1"/>
  <c r="Q13" i="1"/>
  <c r="Q11" i="1"/>
  <c r="Q17" i="1"/>
  <c r="Q16" i="1"/>
  <c r="Q5" i="1"/>
  <c r="Q3" i="1"/>
  <c r="Q12" i="1"/>
  <c r="Q6" i="1"/>
  <c r="Q15" i="1"/>
  <c r="Q9" i="1"/>
  <c r="Q4" i="1"/>
  <c r="O10" i="1"/>
  <c r="O8" i="1"/>
  <c r="O14" i="1"/>
  <c r="O7" i="1"/>
  <c r="O13" i="1"/>
  <c r="O11" i="1"/>
  <c r="O17" i="1"/>
  <c r="O16" i="1"/>
  <c r="O5" i="1"/>
  <c r="O3" i="1"/>
  <c r="O12" i="1"/>
  <c r="O6" i="1"/>
  <c r="O15" i="1"/>
  <c r="O9" i="1"/>
  <c r="O4" i="1"/>
  <c r="M10" i="1"/>
  <c r="M8" i="1"/>
  <c r="M14" i="1"/>
  <c r="M7" i="1"/>
  <c r="M13" i="1"/>
  <c r="M11" i="1"/>
  <c r="M17" i="1"/>
  <c r="M16" i="1"/>
  <c r="M5" i="1"/>
  <c r="M3" i="1"/>
  <c r="M12" i="1"/>
  <c r="M6" i="1"/>
  <c r="M15" i="1"/>
  <c r="M9" i="1"/>
  <c r="M4" i="1"/>
  <c r="K10" i="1"/>
  <c r="K8" i="1"/>
  <c r="K14" i="1"/>
  <c r="K7" i="1"/>
  <c r="K13" i="1"/>
  <c r="K11" i="1"/>
  <c r="K17" i="1"/>
  <c r="K16" i="1"/>
  <c r="K5" i="1"/>
  <c r="K3" i="1"/>
  <c r="K12" i="1"/>
  <c r="K6" i="1"/>
  <c r="K15" i="1"/>
  <c r="K9" i="1"/>
  <c r="K4" i="1"/>
  <c r="I10" i="1"/>
  <c r="I8" i="1"/>
  <c r="I14" i="1"/>
  <c r="I7" i="1"/>
  <c r="I13" i="1"/>
  <c r="I11" i="1"/>
  <c r="I17" i="1"/>
  <c r="I16" i="1"/>
  <c r="I5" i="1"/>
  <c r="I3" i="1"/>
  <c r="I12" i="1"/>
  <c r="I6" i="1"/>
  <c r="I15" i="1"/>
  <c r="I9" i="1"/>
  <c r="I4" i="1"/>
  <c r="G10" i="1"/>
  <c r="G8" i="1"/>
  <c r="G14" i="1"/>
  <c r="G7" i="1"/>
  <c r="G13" i="1"/>
  <c r="G11" i="1"/>
  <c r="G17" i="1"/>
  <c r="G16" i="1"/>
  <c r="G5" i="1"/>
  <c r="G3" i="1"/>
  <c r="G12" i="1"/>
  <c r="G6" i="1"/>
  <c r="G15" i="1"/>
  <c r="G9" i="1"/>
  <c r="G4" i="1"/>
  <c r="E10" i="1"/>
  <c r="E8" i="1"/>
  <c r="E14" i="1"/>
  <c r="E7" i="1"/>
  <c r="E13" i="1"/>
  <c r="E11" i="1"/>
  <c r="E17" i="1"/>
  <c r="E16" i="1"/>
  <c r="E5" i="1"/>
  <c r="E3" i="1"/>
  <c r="E12" i="1"/>
  <c r="E6" i="1"/>
  <c r="E15" i="1"/>
  <c r="E9" i="1"/>
  <c r="E4" i="1"/>
  <c r="C8" i="1"/>
  <c r="C14" i="1"/>
  <c r="C7" i="1"/>
  <c r="C13" i="1"/>
  <c r="C11" i="1"/>
  <c r="C17" i="1"/>
  <c r="C16" i="1"/>
  <c r="C5" i="1"/>
  <c r="C3" i="1"/>
  <c r="C12" i="1"/>
  <c r="C6" i="1"/>
  <c r="C15" i="1"/>
  <c r="C9" i="1"/>
  <c r="C4" i="1"/>
  <c r="C10" i="1"/>
  <c r="AK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E11" i="1"/>
  <c r="AE8" i="1"/>
  <c r="AA15" i="1"/>
  <c r="AA13" i="1"/>
  <c r="AC4" i="1"/>
  <c r="AC15" i="1"/>
  <c r="AC12" i="1"/>
  <c r="AC5" i="1"/>
  <c r="AC17" i="1"/>
  <c r="AC13" i="1"/>
  <c r="AC14" i="1"/>
  <c r="AC10" i="1"/>
  <c r="AK3" i="1"/>
  <c r="J27" i="4"/>
  <c r="AA4" i="1"/>
  <c r="AA12" i="1"/>
  <c r="AA17" i="1"/>
  <c r="AA14" i="1"/>
  <c r="AK9" i="1"/>
  <c r="AK11" i="1"/>
  <c r="AH18" i="1"/>
  <c r="AE4" i="1"/>
  <c r="AE15" i="1"/>
  <c r="AE12" i="1"/>
  <c r="AE5" i="1"/>
  <c r="AE17" i="1"/>
  <c r="AE13" i="1"/>
  <c r="AE14" i="1"/>
  <c r="AK6" i="1"/>
  <c r="AK16" i="1"/>
  <c r="AK7" i="1"/>
  <c r="AA9" i="1"/>
  <c r="AA6" i="1"/>
  <c r="AA3" i="1"/>
  <c r="AA16" i="1"/>
  <c r="AA11" i="1"/>
  <c r="AA7" i="1"/>
  <c r="AK8" i="1"/>
  <c r="AK4" i="1"/>
  <c r="AK15" i="1"/>
  <c r="AK12" i="1"/>
  <c r="AK5" i="1"/>
  <c r="AK17" i="1"/>
  <c r="AK13" i="1"/>
  <c r="AK14" i="1"/>
  <c r="AI18" i="1"/>
  <c r="AI17" i="1"/>
  <c r="AI13" i="1"/>
  <c r="AI3" i="1"/>
  <c r="AI5" i="1"/>
  <c r="AI16" i="1"/>
  <c r="AI12" i="1"/>
  <c r="AI9" i="1"/>
  <c r="AI7" i="1"/>
  <c r="AI15" i="1"/>
  <c r="AI11" i="1"/>
  <c r="AI6" i="1"/>
  <c r="AI4" i="1"/>
  <c r="AI14" i="1"/>
  <c r="AI10" i="1"/>
  <c r="AI8" i="1"/>
  <c r="AK11" i="6" l="1"/>
  <c r="G11" i="6"/>
  <c r="Q6" i="6"/>
  <c r="Y6" i="6"/>
  <c r="AK6" i="6"/>
  <c r="M7" i="6"/>
  <c r="AE7" i="6"/>
  <c r="AK7" i="6"/>
  <c r="K3" i="6"/>
  <c r="Y3" i="6"/>
  <c r="C5" i="6"/>
  <c r="AE5" i="6"/>
  <c r="AK5" i="6"/>
  <c r="G8" i="6"/>
  <c r="M8" i="6"/>
  <c r="Y8" i="6"/>
  <c r="AK8" i="6"/>
  <c r="Y9" i="6"/>
  <c r="AK9" i="6"/>
  <c r="G12" i="6"/>
  <c r="K12" i="6"/>
  <c r="W12" i="6"/>
  <c r="W13" i="6"/>
  <c r="AK13" i="6"/>
  <c r="G15" i="6"/>
  <c r="W15" i="6"/>
  <c r="C10" i="6"/>
  <c r="Y10" i="6"/>
  <c r="AE10" i="6"/>
  <c r="AK10" i="6"/>
  <c r="M16" i="6"/>
  <c r="Y16" i="6"/>
  <c r="AK16" i="6"/>
  <c r="W16" i="6"/>
  <c r="W6" i="6"/>
  <c r="W7" i="6"/>
  <c r="W3" i="6"/>
  <c r="W5" i="6"/>
  <c r="W9" i="6"/>
  <c r="W14" i="6"/>
  <c r="W10" i="6"/>
  <c r="W23" i="6"/>
  <c r="O10" i="6"/>
  <c r="AE11" i="6"/>
  <c r="AE6" i="6"/>
  <c r="AE8" i="6"/>
  <c r="AE9" i="6"/>
  <c r="AE12" i="6"/>
  <c r="AE13" i="6"/>
  <c r="AE14" i="6"/>
  <c r="AA11" i="6"/>
  <c r="AG5" i="6"/>
  <c r="AG8" i="6"/>
  <c r="AG6" i="6"/>
  <c r="AG7" i="6"/>
  <c r="AG12" i="6"/>
  <c r="AG3" i="6"/>
  <c r="AG9" i="6"/>
  <c r="AG13" i="6"/>
  <c r="AG15" i="6"/>
  <c r="AG10" i="6"/>
  <c r="AG23" i="6"/>
  <c r="AC6" i="6"/>
  <c r="AC7" i="6"/>
  <c r="AC3" i="6"/>
  <c r="AC5" i="6"/>
  <c r="AC8" i="6"/>
  <c r="AC9" i="6"/>
  <c r="AC12" i="6"/>
  <c r="C13" i="6"/>
  <c r="C15" i="6"/>
  <c r="C3" i="6"/>
  <c r="C9" i="6"/>
  <c r="C14" i="6"/>
  <c r="C16" i="6"/>
  <c r="C23" i="6"/>
  <c r="E6" i="6"/>
  <c r="E8" i="6"/>
  <c r="E9" i="6"/>
  <c r="E12" i="6"/>
  <c r="E3" i="6"/>
  <c r="E5" i="6"/>
  <c r="E13" i="6"/>
  <c r="E14" i="6"/>
  <c r="E16" i="6"/>
  <c r="I6" i="6"/>
  <c r="I7" i="6"/>
  <c r="I3" i="6"/>
  <c r="I5" i="6"/>
  <c r="I13" i="6"/>
  <c r="G6" i="6"/>
  <c r="G5" i="6"/>
  <c r="G13" i="6"/>
  <c r="G14" i="6"/>
  <c r="G10" i="6"/>
  <c r="G16" i="6"/>
  <c r="G23" i="6"/>
  <c r="K24" i="6"/>
  <c r="K11" i="6"/>
  <c r="K6" i="6"/>
  <c r="K7" i="6"/>
  <c r="K5" i="6"/>
  <c r="K8" i="6"/>
  <c r="K13" i="6"/>
  <c r="K15" i="6"/>
  <c r="K14" i="6"/>
  <c r="K10" i="6"/>
  <c r="K16" i="6"/>
  <c r="K23" i="6"/>
  <c r="M24" i="6"/>
  <c r="M6" i="6"/>
  <c r="M3" i="6"/>
  <c r="M5" i="6"/>
  <c r="M9" i="6"/>
  <c r="M13" i="6"/>
  <c r="M15" i="6"/>
  <c r="M14" i="6"/>
  <c r="S11" i="6"/>
  <c r="S23" i="6"/>
  <c r="S10" i="6"/>
  <c r="Q7" i="6"/>
  <c r="Q3" i="6"/>
  <c r="Q5" i="6"/>
  <c r="Q8" i="6"/>
  <c r="Q9" i="6"/>
  <c r="Q12" i="6"/>
  <c r="Q13" i="6"/>
  <c r="Q15" i="6"/>
  <c r="Q14" i="6"/>
  <c r="Q10" i="6"/>
  <c r="Q23" i="6"/>
  <c r="Q11" i="6"/>
  <c r="U12" i="6"/>
  <c r="U7" i="6"/>
  <c r="U8" i="6"/>
  <c r="U15" i="6"/>
  <c r="U5" i="6"/>
  <c r="U9" i="6"/>
  <c r="U13" i="6"/>
  <c r="U14" i="6"/>
  <c r="U16" i="6"/>
  <c r="BQ48" i="14"/>
  <c r="BO48" i="14"/>
  <c r="BM48" i="14"/>
  <c r="BK48" i="14"/>
  <c r="BI48" i="14"/>
  <c r="BG48" i="14"/>
  <c r="BE48" i="14"/>
  <c r="BC48" i="14"/>
  <c r="BA48" i="14"/>
  <c r="AY48" i="14"/>
  <c r="AW48" i="14"/>
  <c r="AU48" i="14"/>
  <c r="AS48" i="14"/>
  <c r="AQ48" i="14"/>
  <c r="AO48" i="14"/>
  <c r="AM48" i="14"/>
  <c r="AK48" i="14"/>
  <c r="AI48" i="14"/>
  <c r="AG48" i="14"/>
  <c r="AE48" i="14"/>
  <c r="AC48" i="14"/>
  <c r="AA48" i="14"/>
  <c r="Y48" i="14"/>
  <c r="I48" i="14"/>
  <c r="W48" i="14"/>
  <c r="S48" i="14"/>
  <c r="Q48" i="14"/>
  <c r="O48" i="14"/>
  <c r="M48" i="14"/>
  <c r="K48" i="14"/>
  <c r="H26" i="13"/>
  <c r="H25" i="13"/>
  <c r="H30" i="13" s="1"/>
  <c r="I11" i="13"/>
  <c r="I14" i="13"/>
  <c r="I7" i="13"/>
  <c r="I16" i="13"/>
  <c r="I17" i="13"/>
  <c r="I10" i="13"/>
  <c r="I9" i="13"/>
  <c r="I8" i="13"/>
  <c r="I15" i="13"/>
  <c r="I4" i="13"/>
  <c r="I12" i="13"/>
  <c r="I6" i="13"/>
  <c r="I18" i="13"/>
  <c r="I3" i="13"/>
  <c r="I13" i="13"/>
  <c r="I5" i="13"/>
  <c r="F19" i="13"/>
  <c r="AE7" i="1"/>
  <c r="B8" i="12"/>
  <c r="E21" i="6"/>
  <c r="I21" i="6"/>
  <c r="M21" i="6"/>
  <c r="Q21" i="6"/>
  <c r="U21" i="6"/>
  <c r="Y21" i="6"/>
  <c r="AC21" i="6"/>
  <c r="AG21" i="6"/>
  <c r="C21" i="6"/>
  <c r="G21" i="6"/>
  <c r="K21" i="6"/>
  <c r="O21" i="6"/>
  <c r="S21" i="6"/>
  <c r="W21" i="6"/>
  <c r="AA21" i="6"/>
  <c r="AE21" i="6"/>
  <c r="AK21" i="6"/>
  <c r="Q17" i="6"/>
  <c r="E4" i="6"/>
  <c r="I4" i="6"/>
  <c r="M4" i="6"/>
  <c r="Q4" i="6"/>
  <c r="U4" i="6"/>
  <c r="Y4" i="6"/>
  <c r="AC4" i="6"/>
  <c r="AG4" i="6"/>
  <c r="M17" i="6"/>
  <c r="Y17" i="6"/>
  <c r="C4" i="6"/>
  <c r="G4" i="6"/>
  <c r="K4" i="6"/>
  <c r="O4" i="6"/>
  <c r="S4" i="6"/>
  <c r="W4" i="6"/>
  <c r="AA4" i="6"/>
  <c r="AE4" i="6"/>
  <c r="AK4" i="6"/>
  <c r="E17" i="6"/>
  <c r="I17" i="6"/>
  <c r="U17" i="6"/>
  <c r="AC17" i="6"/>
  <c r="AG17" i="6"/>
  <c r="O11" i="6"/>
  <c r="O6" i="6"/>
  <c r="S6" i="6"/>
  <c r="AA6" i="6"/>
  <c r="O7" i="6"/>
  <c r="S7" i="6"/>
  <c r="AA7" i="6"/>
  <c r="O3" i="6"/>
  <c r="S3" i="6"/>
  <c r="AA3" i="6"/>
  <c r="O5" i="6"/>
  <c r="S5" i="6"/>
  <c r="AA5" i="6"/>
  <c r="O8" i="6"/>
  <c r="S8" i="6"/>
  <c r="AA8" i="6"/>
  <c r="O9" i="6"/>
  <c r="S9" i="6"/>
  <c r="AA9" i="6"/>
  <c r="O12" i="6"/>
  <c r="S12" i="6"/>
  <c r="AA12" i="6"/>
  <c r="O13" i="6"/>
  <c r="S13" i="6"/>
  <c r="AA13" i="6"/>
  <c r="O15" i="6"/>
  <c r="S15" i="6"/>
  <c r="AA15" i="6"/>
  <c r="O14" i="6"/>
  <c r="S14" i="6"/>
  <c r="AA14" i="6"/>
  <c r="AG14" i="6"/>
  <c r="E10" i="6"/>
  <c r="I10" i="6"/>
  <c r="U10" i="6"/>
  <c r="O16" i="6"/>
  <c r="S16" i="6"/>
  <c r="AA16" i="6"/>
  <c r="AG16" i="6"/>
  <c r="E23" i="6"/>
  <c r="I23" i="6"/>
  <c r="U23" i="6"/>
  <c r="I11" i="6"/>
  <c r="U11" i="6"/>
  <c r="AG11" i="6"/>
  <c r="C17" i="6"/>
  <c r="G17" i="6"/>
  <c r="K17" i="6"/>
  <c r="O17" i="6"/>
  <c r="S17" i="6"/>
  <c r="W17" i="6"/>
  <c r="AA17" i="6"/>
  <c r="AE17" i="6"/>
  <c r="AK17" i="6"/>
  <c r="E18" i="6"/>
  <c r="I18" i="6"/>
  <c r="M18" i="6"/>
  <c r="Q18" i="6"/>
  <c r="U18" i="6"/>
  <c r="Y18" i="6"/>
  <c r="AC18" i="6"/>
  <c r="AG18" i="6"/>
  <c r="C18" i="6"/>
  <c r="G18" i="6"/>
  <c r="K18" i="6"/>
  <c r="O18" i="6"/>
  <c r="S18" i="6"/>
  <c r="W18" i="6"/>
  <c r="AA18" i="6"/>
  <c r="AE18" i="6"/>
  <c r="AK18" i="6"/>
  <c r="E20" i="6"/>
  <c r="I20" i="6"/>
  <c r="M20" i="6"/>
  <c r="Q20" i="6"/>
  <c r="U20" i="6"/>
  <c r="Y20" i="6"/>
  <c r="AC20" i="6"/>
  <c r="AG20" i="6"/>
  <c r="C20" i="6"/>
  <c r="G20" i="6"/>
  <c r="K20" i="6"/>
  <c r="O20" i="6"/>
  <c r="S20" i="6"/>
  <c r="W20" i="6"/>
  <c r="AA20" i="6"/>
  <c r="AE20" i="6"/>
  <c r="AK20" i="6"/>
  <c r="AG24" i="6"/>
  <c r="E19" i="6"/>
  <c r="I19" i="6"/>
  <c r="M19" i="6"/>
  <c r="Q19" i="6"/>
  <c r="U19" i="6"/>
  <c r="Y19" i="6"/>
  <c r="AC19" i="6"/>
  <c r="AG19" i="6"/>
  <c r="C19" i="6"/>
  <c r="G19" i="6"/>
  <c r="K19" i="6"/>
  <c r="O19" i="6"/>
  <c r="S19" i="6"/>
  <c r="W19" i="6"/>
  <c r="AA19" i="6"/>
  <c r="AE19" i="6"/>
  <c r="AK19" i="6"/>
  <c r="E24" i="6"/>
  <c r="G24" i="6"/>
  <c r="I24" i="6"/>
  <c r="M22" i="6"/>
  <c r="Q22" i="6"/>
  <c r="AC22" i="6"/>
  <c r="O22" i="6"/>
  <c r="S22" i="6"/>
  <c r="W22" i="6"/>
  <c r="AA22" i="6"/>
  <c r="AE22" i="6"/>
  <c r="AK22" i="6"/>
  <c r="J22" i="1"/>
  <c r="AH22" i="1"/>
  <c r="AE16" i="1"/>
  <c r="AG15" i="1"/>
  <c r="AG11" i="1"/>
  <c r="AG6" i="1"/>
  <c r="AG4" i="1"/>
  <c r="AG17" i="1"/>
  <c r="AG13" i="1"/>
  <c r="AG3" i="1"/>
  <c r="M17" i="5"/>
  <c r="K4" i="5"/>
  <c r="K18" i="5"/>
  <c r="K17" i="5"/>
  <c r="K6" i="5"/>
  <c r="K5" i="5"/>
  <c r="K12" i="5"/>
  <c r="K3" i="5"/>
  <c r="K7" i="5"/>
  <c r="K8" i="5"/>
  <c r="K15" i="5"/>
  <c r="K11" i="5"/>
  <c r="U4" i="5"/>
  <c r="U15" i="5"/>
  <c r="U12" i="5"/>
  <c r="U11" i="5"/>
  <c r="U14" i="5"/>
  <c r="Q7" i="5"/>
  <c r="Q3" i="5"/>
  <c r="Q8" i="5"/>
  <c r="Q12" i="5"/>
  <c r="Q14" i="5"/>
  <c r="Q17" i="5"/>
  <c r="E11" i="5"/>
  <c r="S6" i="5"/>
  <c r="S5" i="5"/>
  <c r="S3" i="5"/>
  <c r="S7" i="5"/>
  <c r="S8" i="5"/>
  <c r="S15" i="5"/>
  <c r="AE6" i="5"/>
  <c r="AE4" i="5"/>
  <c r="AE5" i="5"/>
  <c r="AE3" i="5"/>
  <c r="AE7" i="5"/>
  <c r="AE8" i="5"/>
  <c r="AE11" i="5"/>
  <c r="AE14" i="5"/>
  <c r="Y17" i="5"/>
  <c r="AA4" i="5"/>
  <c r="AA5" i="5"/>
  <c r="AA3" i="5"/>
  <c r="AA7" i="5"/>
  <c r="AA8" i="5"/>
  <c r="AA15" i="5"/>
  <c r="AA12" i="5"/>
  <c r="W4" i="5"/>
  <c r="W12" i="5"/>
  <c r="O5" i="5"/>
  <c r="O7" i="5"/>
  <c r="O17" i="5"/>
  <c r="O4" i="5"/>
  <c r="O6" i="5"/>
  <c r="O3" i="5"/>
  <c r="O8" i="5"/>
  <c r="O12" i="5"/>
  <c r="O15" i="5"/>
  <c r="O11" i="5"/>
  <c r="I11" i="5"/>
  <c r="G17" i="5"/>
  <c r="G4" i="5"/>
  <c r="G6" i="5"/>
  <c r="G5" i="5"/>
  <c r="G3" i="5"/>
  <c r="G7" i="5"/>
  <c r="G8" i="5"/>
  <c r="G15" i="5"/>
  <c r="G12" i="5"/>
  <c r="G11" i="5"/>
  <c r="AC17" i="5"/>
  <c r="AG17" i="5"/>
  <c r="E17" i="5"/>
  <c r="C4" i="5"/>
  <c r="C5" i="5"/>
  <c r="C3" i="5"/>
  <c r="C7" i="5"/>
  <c r="C15" i="5"/>
  <c r="C8" i="5"/>
  <c r="C12" i="5"/>
  <c r="AH18" i="5"/>
  <c r="AI4" i="5" s="1"/>
  <c r="AK17" i="5"/>
  <c r="AK4" i="5"/>
  <c r="AK6" i="5"/>
  <c r="AK5" i="5"/>
  <c r="AK3" i="5"/>
  <c r="AK7" i="5"/>
  <c r="AK8" i="5"/>
  <c r="E16" i="5"/>
  <c r="I16" i="5"/>
  <c r="M16" i="5"/>
  <c r="Q16" i="5"/>
  <c r="U16" i="5"/>
  <c r="Y16" i="5"/>
  <c r="AC16" i="5"/>
  <c r="AG16" i="5"/>
  <c r="C16" i="5"/>
  <c r="G16" i="5"/>
  <c r="K16" i="5"/>
  <c r="O16" i="5"/>
  <c r="S16" i="5"/>
  <c r="W16" i="5"/>
  <c r="AA16" i="5"/>
  <c r="AE16" i="5"/>
  <c r="AK16" i="5"/>
  <c r="E13" i="5"/>
  <c r="I13" i="5"/>
  <c r="M13" i="5"/>
  <c r="Q13" i="5"/>
  <c r="U13" i="5"/>
  <c r="Y13" i="5"/>
  <c r="AC13" i="5"/>
  <c r="AG13" i="5"/>
  <c r="C13" i="5"/>
  <c r="G13" i="5"/>
  <c r="K13" i="5"/>
  <c r="O13" i="5"/>
  <c r="S13" i="5"/>
  <c r="W13" i="5"/>
  <c r="AA13" i="5"/>
  <c r="AE13" i="5"/>
  <c r="AK13" i="5"/>
  <c r="AA18" i="5"/>
  <c r="E9" i="5"/>
  <c r="I9" i="5"/>
  <c r="M9" i="5"/>
  <c r="Q9" i="5"/>
  <c r="U9" i="5"/>
  <c r="Y9" i="5"/>
  <c r="AC9" i="5"/>
  <c r="AG9" i="5"/>
  <c r="C9" i="5"/>
  <c r="G9" i="5"/>
  <c r="K9" i="5"/>
  <c r="O9" i="5"/>
  <c r="S9" i="5"/>
  <c r="W9" i="5"/>
  <c r="AA9" i="5"/>
  <c r="AE9" i="5"/>
  <c r="AK9" i="5"/>
  <c r="E18" i="5"/>
  <c r="W18" i="5"/>
  <c r="AE18" i="5"/>
  <c r="AG18" i="5"/>
  <c r="I10" i="5"/>
  <c r="Q10" i="5"/>
  <c r="U10" i="5"/>
  <c r="Y10" i="5"/>
  <c r="AC10" i="5"/>
  <c r="G10" i="5"/>
  <c r="O10" i="5"/>
  <c r="S10" i="5"/>
  <c r="AK10" i="5"/>
  <c r="AK15" i="5"/>
  <c r="AK11" i="5"/>
  <c r="AK12" i="5"/>
  <c r="AK14" i="5"/>
  <c r="AG10" i="4"/>
  <c r="AG4" i="4"/>
  <c r="AG9" i="4"/>
  <c r="E22" i="4"/>
  <c r="I22" i="4"/>
  <c r="M22" i="4"/>
  <c r="Q22" i="4"/>
  <c r="U22" i="4"/>
  <c r="Y22" i="4"/>
  <c r="AC22" i="4"/>
  <c r="AG22" i="4"/>
  <c r="C22" i="4"/>
  <c r="G22" i="4"/>
  <c r="K22" i="4"/>
  <c r="O22" i="4"/>
  <c r="S22" i="4"/>
  <c r="W22" i="4"/>
  <c r="AA22" i="4"/>
  <c r="AE22" i="4"/>
  <c r="AK22" i="4"/>
  <c r="AG16" i="4"/>
  <c r="AG11" i="4"/>
  <c r="C3" i="4"/>
  <c r="E19" i="4"/>
  <c r="I19" i="4"/>
  <c r="M19" i="4"/>
  <c r="Q19" i="4"/>
  <c r="U19" i="4"/>
  <c r="Y19" i="4"/>
  <c r="AC19" i="4"/>
  <c r="AG19" i="4"/>
  <c r="AH23" i="4"/>
  <c r="AI18" i="4" s="1"/>
  <c r="AH27" i="4"/>
  <c r="AG7" i="4"/>
  <c r="AG21" i="4"/>
  <c r="AG15" i="4"/>
  <c r="AG8" i="4"/>
  <c r="AG17" i="4"/>
  <c r="C19" i="4"/>
  <c r="G19" i="4"/>
  <c r="K19" i="4"/>
  <c r="O19" i="4"/>
  <c r="S19" i="4"/>
  <c r="W19" i="4"/>
  <c r="AA19" i="4"/>
  <c r="AE19" i="4"/>
  <c r="AK19" i="4"/>
  <c r="AG23" i="4"/>
  <c r="AG6" i="4"/>
  <c r="AG14" i="4"/>
  <c r="AG5" i="4"/>
  <c r="E20" i="4"/>
  <c r="I20" i="4"/>
  <c r="M20" i="4"/>
  <c r="Q20" i="4"/>
  <c r="U20" i="4"/>
  <c r="Y20" i="4"/>
  <c r="AC20" i="4"/>
  <c r="AG20" i="4"/>
  <c r="C20" i="4"/>
  <c r="G20" i="4"/>
  <c r="K20" i="4"/>
  <c r="O20" i="4"/>
  <c r="S20" i="4"/>
  <c r="W20" i="4"/>
  <c r="AA20" i="4"/>
  <c r="AE20" i="4"/>
  <c r="AK20" i="4"/>
  <c r="AG13" i="4"/>
  <c r="E15" i="4"/>
  <c r="E18" i="4"/>
  <c r="I18" i="4"/>
  <c r="M18" i="4"/>
  <c r="Q18" i="4"/>
  <c r="U18" i="4"/>
  <c r="Y18" i="4"/>
  <c r="AC18" i="4"/>
  <c r="AG18" i="4"/>
  <c r="C18" i="4"/>
  <c r="G18" i="4"/>
  <c r="K18" i="4"/>
  <c r="O18" i="4"/>
  <c r="S18" i="4"/>
  <c r="W18" i="4"/>
  <c r="AA18" i="4"/>
  <c r="AE18" i="4"/>
  <c r="AK18" i="4"/>
  <c r="C23" i="4"/>
  <c r="E8" i="4"/>
  <c r="E12" i="4"/>
  <c r="I12" i="4"/>
  <c r="M12" i="4"/>
  <c r="Q12" i="4"/>
  <c r="U12" i="4"/>
  <c r="Y12" i="4"/>
  <c r="AC12" i="4"/>
  <c r="AG12" i="4"/>
  <c r="AK3" i="4"/>
  <c r="C12" i="4"/>
  <c r="G12" i="4"/>
  <c r="K12" i="4"/>
  <c r="O12" i="4"/>
  <c r="S12" i="4"/>
  <c r="W12" i="4"/>
  <c r="AA12" i="4"/>
  <c r="AE12" i="4"/>
  <c r="C16" i="4"/>
  <c r="E17" i="4"/>
  <c r="E23" i="4"/>
  <c r="E16" i="4"/>
  <c r="E13" i="4"/>
  <c r="E5" i="4"/>
  <c r="E11" i="4"/>
  <c r="E9" i="4"/>
  <c r="E14" i="4"/>
  <c r="E6" i="4"/>
  <c r="E21" i="4"/>
  <c r="E10" i="4"/>
  <c r="E7" i="4"/>
  <c r="E4" i="4"/>
  <c r="C13" i="4"/>
  <c r="C15" i="4"/>
  <c r="C5" i="4"/>
  <c r="C9" i="4"/>
  <c r="C17" i="4"/>
  <c r="C21" i="4"/>
  <c r="C14" i="4"/>
  <c r="C10" i="4"/>
  <c r="C11" i="4"/>
  <c r="C7" i="4"/>
  <c r="C6" i="4"/>
  <c r="C4" i="4"/>
  <c r="AC14" i="6"/>
  <c r="AC10" i="6"/>
  <c r="AC16" i="6"/>
  <c r="AC23" i="6"/>
  <c r="AH24" i="6"/>
  <c r="AI4" i="6" s="1"/>
  <c r="O23" i="6"/>
  <c r="M23" i="6"/>
  <c r="AI15" i="5"/>
  <c r="U17" i="5"/>
  <c r="S11" i="5"/>
  <c r="S14" i="5"/>
  <c r="O14" i="5"/>
  <c r="L22" i="5"/>
  <c r="AH22" i="5"/>
  <c r="BQ47" i="14" l="1"/>
  <c r="BO47" i="14"/>
  <c r="BM47" i="14"/>
  <c r="BK47" i="14"/>
  <c r="BI47" i="14"/>
  <c r="BG47" i="14"/>
  <c r="BE47" i="14"/>
  <c r="BC47" i="14"/>
  <c r="W47" i="14"/>
  <c r="U47" i="14"/>
  <c r="S47" i="14"/>
  <c r="Q47" i="14"/>
  <c r="O47" i="14"/>
  <c r="M47" i="14"/>
  <c r="K47" i="14"/>
  <c r="BA47" i="14"/>
  <c r="AY47" i="14"/>
  <c r="AW47" i="14"/>
  <c r="AU47" i="14"/>
  <c r="AS47" i="14"/>
  <c r="AQ47" i="14"/>
  <c r="AO47" i="14"/>
  <c r="AM47" i="14"/>
  <c r="AK47" i="14"/>
  <c r="AI47" i="14"/>
  <c r="AG47" i="14"/>
  <c r="AE47" i="14"/>
  <c r="AC47" i="14"/>
  <c r="AA47" i="14"/>
  <c r="Y47" i="14"/>
  <c r="I47" i="14"/>
  <c r="F26" i="13"/>
  <c r="F25" i="13"/>
  <c r="G3" i="13"/>
  <c r="G6" i="13"/>
  <c r="G7" i="13"/>
  <c r="G15" i="13"/>
  <c r="G14" i="13"/>
  <c r="G8" i="13"/>
  <c r="G11" i="13"/>
  <c r="G10" i="13"/>
  <c r="G12" i="13"/>
  <c r="G18" i="13"/>
  <c r="G16" i="13"/>
  <c r="G4" i="13"/>
  <c r="G5" i="13"/>
  <c r="G9" i="13"/>
  <c r="G13" i="13"/>
  <c r="G17" i="13"/>
  <c r="B19" i="13"/>
  <c r="D19" i="13"/>
  <c r="AI21" i="6"/>
  <c r="AI10" i="6"/>
  <c r="AI17" i="6"/>
  <c r="AI18" i="6"/>
  <c r="AI20" i="6"/>
  <c r="AI19" i="6"/>
  <c r="AI22" i="6"/>
  <c r="AI12" i="5"/>
  <c r="AI9" i="5"/>
  <c r="AI13" i="5"/>
  <c r="AI16" i="5"/>
  <c r="AI14" i="5"/>
  <c r="AI3" i="5"/>
  <c r="AI10" i="5"/>
  <c r="AI8" i="5"/>
  <c r="AI6" i="5"/>
  <c r="AI7" i="5"/>
  <c r="AI11" i="5"/>
  <c r="AI17" i="5"/>
  <c r="AI18" i="5"/>
  <c r="AI5" i="5"/>
  <c r="AI22" i="4"/>
  <c r="AI6" i="4"/>
  <c r="AI4" i="4"/>
  <c r="AI14" i="4"/>
  <c r="AI21" i="4"/>
  <c r="AI10" i="4"/>
  <c r="AI9" i="4"/>
  <c r="AI11" i="4"/>
  <c r="AI3" i="4"/>
  <c r="AI17" i="4"/>
  <c r="AI15" i="4"/>
  <c r="AI16" i="4"/>
  <c r="AI13" i="4"/>
  <c r="AI5" i="4"/>
  <c r="AI7" i="4"/>
  <c r="AI8" i="4"/>
  <c r="AI12" i="4"/>
  <c r="AI23" i="4"/>
  <c r="AI19" i="4"/>
  <c r="AI20" i="4"/>
  <c r="AI15" i="6"/>
  <c r="AI9" i="6"/>
  <c r="AI5" i="6"/>
  <c r="AI7" i="6"/>
  <c r="AI12" i="6"/>
  <c r="AI24" i="6"/>
  <c r="AI11" i="6"/>
  <c r="AI16" i="6"/>
  <c r="AI14" i="6"/>
  <c r="AI13" i="6"/>
  <c r="AI8" i="6"/>
  <c r="AI3" i="6"/>
  <c r="AI6" i="6"/>
  <c r="AI23" i="6"/>
  <c r="BQ46" i="14" l="1"/>
  <c r="BO46" i="14"/>
  <c r="BM46" i="14"/>
  <c r="BK46" i="14"/>
  <c r="BI46" i="14"/>
  <c r="BG46" i="14"/>
  <c r="BE46" i="14"/>
  <c r="BC46" i="14"/>
  <c r="BA46" i="14"/>
  <c r="AY46" i="14"/>
  <c r="AW46" i="14"/>
  <c r="AU46" i="14"/>
  <c r="AS46" i="14"/>
  <c r="AQ46" i="14"/>
  <c r="AO46" i="14"/>
  <c r="AM46" i="14"/>
  <c r="AK46" i="14"/>
  <c r="AI46" i="14"/>
  <c r="AG46" i="14"/>
  <c r="AE46" i="14"/>
  <c r="AC46" i="14"/>
  <c r="AA46" i="14"/>
  <c r="Y46" i="14"/>
  <c r="I46" i="14"/>
  <c r="W46" i="14"/>
  <c r="U46" i="14"/>
  <c r="S46" i="14"/>
  <c r="Q46" i="14"/>
  <c r="O46" i="14"/>
  <c r="M46" i="14"/>
  <c r="K46" i="14"/>
  <c r="D26" i="13"/>
  <c r="D25" i="13"/>
  <c r="B26" i="13"/>
  <c r="B25" i="13"/>
  <c r="E15" i="13"/>
  <c r="E13" i="13"/>
  <c r="E10" i="13"/>
  <c r="E17" i="13"/>
  <c r="E16" i="13"/>
  <c r="E7" i="13"/>
  <c r="E14" i="13"/>
  <c r="E11" i="13"/>
  <c r="E9" i="13"/>
  <c r="E3" i="13"/>
  <c r="E18" i="13"/>
  <c r="E6" i="13"/>
  <c r="E12" i="13"/>
  <c r="E4" i="13"/>
  <c r="E5" i="13"/>
  <c r="E8" i="13"/>
  <c r="J19" i="13"/>
  <c r="C5" i="13"/>
  <c r="C9" i="13"/>
  <c r="C13" i="13"/>
  <c r="C10" i="13"/>
  <c r="C17" i="13"/>
  <c r="C16" i="13"/>
  <c r="C7" i="13"/>
  <c r="C15" i="13"/>
  <c r="C14" i="13"/>
  <c r="C8" i="13"/>
  <c r="C11" i="13"/>
  <c r="C3" i="13"/>
  <c r="C18" i="13"/>
  <c r="C6" i="13"/>
  <c r="C12" i="13"/>
  <c r="C4" i="13"/>
  <c r="J26" i="13" l="1"/>
  <c r="J25" i="13"/>
  <c r="BQ45" i="14"/>
  <c r="BO45" i="14"/>
  <c r="BM45" i="14"/>
  <c r="BK45" i="14"/>
  <c r="BI45" i="14"/>
  <c r="BG45" i="14"/>
  <c r="BE45" i="14"/>
  <c r="BC45" i="14"/>
  <c r="BA45" i="14"/>
  <c r="AY45" i="14"/>
  <c r="I45" i="14"/>
  <c r="W45" i="14"/>
  <c r="U45" i="14"/>
  <c r="S45" i="14"/>
  <c r="Q45" i="14"/>
  <c r="O45" i="14"/>
  <c r="M45" i="14"/>
  <c r="K45" i="14"/>
  <c r="AW45" i="14"/>
  <c r="AU45" i="14"/>
  <c r="AS45" i="14"/>
  <c r="AQ45" i="14"/>
  <c r="AO45" i="14"/>
  <c r="AM45" i="14"/>
  <c r="AK45" i="14"/>
  <c r="AI45" i="14"/>
  <c r="AG45" i="14"/>
  <c r="AE45" i="14"/>
  <c r="AC45" i="14"/>
  <c r="AA45" i="14"/>
  <c r="Y45" i="14"/>
  <c r="K16" i="13"/>
  <c r="K10" i="13"/>
  <c r="K8" i="13"/>
  <c r="K15" i="13"/>
  <c r="K12" i="13"/>
  <c r="K18" i="13"/>
  <c r="K9" i="13"/>
  <c r="K7" i="13"/>
  <c r="K17" i="13"/>
  <c r="K11" i="13"/>
  <c r="K14" i="13"/>
  <c r="K4" i="13"/>
  <c r="K6" i="13"/>
  <c r="K3" i="13"/>
  <c r="K13" i="13"/>
  <c r="K5" i="13"/>
  <c r="BQ44" i="14" l="1"/>
  <c r="BO44" i="14"/>
  <c r="BM44" i="14"/>
  <c r="BK44" i="14"/>
  <c r="BI44" i="14"/>
  <c r="BG44" i="14"/>
  <c r="BE44" i="14"/>
  <c r="BC44" i="14"/>
  <c r="BA44" i="14"/>
  <c r="AY44" i="14"/>
  <c r="AW44" i="14"/>
  <c r="AU44" i="14"/>
  <c r="AS44" i="14"/>
  <c r="AQ44" i="14"/>
  <c r="AO44" i="14"/>
  <c r="AM44" i="14"/>
  <c r="AK44" i="14"/>
  <c r="AI44" i="14"/>
  <c r="AG44" i="14"/>
  <c r="AE44" i="14"/>
  <c r="AC44" i="14"/>
  <c r="AA44" i="14"/>
  <c r="Y44" i="14"/>
  <c r="W44" i="14"/>
  <c r="U44" i="14"/>
  <c r="S44" i="14"/>
  <c r="Q44" i="14"/>
  <c r="O44" i="14"/>
  <c r="M44" i="14"/>
  <c r="K44" i="14"/>
  <c r="I44" i="14"/>
  <c r="BQ43" i="14" l="1"/>
  <c r="BO43" i="14"/>
  <c r="BM43" i="14"/>
  <c r="BK43" i="14"/>
  <c r="BI43" i="14"/>
  <c r="BG43" i="14"/>
  <c r="BE43" i="14"/>
  <c r="BC43" i="14"/>
  <c r="W43" i="14"/>
  <c r="U43" i="14"/>
  <c r="S43" i="14"/>
  <c r="Q43" i="14"/>
  <c r="O43" i="14"/>
  <c r="M43" i="14"/>
  <c r="K43" i="14"/>
  <c r="BA43" i="14"/>
  <c r="AY43" i="14"/>
  <c r="AW43" i="14"/>
  <c r="AU43" i="14"/>
  <c r="AS43" i="14"/>
  <c r="AQ43" i="14"/>
  <c r="AO43" i="14"/>
  <c r="I43" i="14"/>
  <c r="AM43" i="14"/>
  <c r="AK43" i="14"/>
  <c r="AI43" i="14"/>
  <c r="AG43" i="14"/>
  <c r="AE43" i="14"/>
  <c r="AC43" i="14"/>
  <c r="AA43" i="14"/>
  <c r="Y43" i="14"/>
  <c r="BQ42" i="14" l="1"/>
  <c r="BO42" i="14"/>
  <c r="BM42" i="14"/>
  <c r="BK42" i="14"/>
  <c r="BI42" i="14"/>
  <c r="BG42" i="14"/>
  <c r="BE42" i="14"/>
  <c r="BC42" i="14"/>
  <c r="BA42" i="14"/>
  <c r="AY42" i="14"/>
  <c r="AW42" i="14"/>
  <c r="AU42" i="14"/>
  <c r="AS42" i="14"/>
  <c r="AQ42" i="14"/>
  <c r="AO42" i="14"/>
  <c r="AM42" i="14"/>
  <c r="AK42" i="14"/>
  <c r="AI42" i="14"/>
  <c r="AG42" i="14"/>
  <c r="AE42" i="14"/>
  <c r="AC42" i="14"/>
  <c r="AA42" i="14"/>
  <c r="Y42" i="14"/>
  <c r="I42" i="14"/>
  <c r="W42" i="14"/>
  <c r="U42" i="14"/>
  <c r="S42" i="14"/>
  <c r="Q42" i="14"/>
  <c r="O42" i="14"/>
  <c r="M42" i="14"/>
  <c r="K42" i="14"/>
  <c r="BQ41" i="14" l="1"/>
  <c r="BO41" i="14"/>
  <c r="BM41" i="14"/>
  <c r="BK41" i="14"/>
  <c r="BI41" i="14"/>
  <c r="BG41" i="14"/>
  <c r="BE41" i="14"/>
  <c r="BC41" i="14"/>
  <c r="BA41" i="14"/>
  <c r="AY41" i="14"/>
  <c r="I41" i="14"/>
  <c r="W41" i="14"/>
  <c r="U41" i="14"/>
  <c r="S41" i="14"/>
  <c r="Q41" i="14"/>
  <c r="O41" i="14"/>
  <c r="M41" i="14"/>
  <c r="K41" i="14"/>
  <c r="AW41" i="14"/>
  <c r="AU41" i="14"/>
  <c r="AS41" i="14"/>
  <c r="AQ41" i="14"/>
  <c r="AO41" i="14"/>
  <c r="AM41" i="14"/>
  <c r="AK41" i="14"/>
  <c r="AI41" i="14"/>
  <c r="AG41" i="14"/>
  <c r="AE41" i="14"/>
  <c r="AC41" i="14"/>
  <c r="AA41" i="14"/>
  <c r="Y41" i="14"/>
  <c r="BQ40" i="14" l="1"/>
  <c r="BO40" i="14"/>
  <c r="BM40" i="14"/>
  <c r="BK40" i="14"/>
  <c r="BI40" i="14"/>
  <c r="BG40" i="14"/>
  <c r="BE40" i="14"/>
  <c r="BC40" i="14"/>
  <c r="BA40" i="14"/>
  <c r="AY40" i="14"/>
  <c r="AW40" i="14"/>
  <c r="AU40" i="14"/>
  <c r="AS40" i="14"/>
  <c r="AQ40" i="14"/>
  <c r="AO40" i="14"/>
  <c r="AM40" i="14"/>
  <c r="AK40" i="14"/>
  <c r="AI40" i="14"/>
  <c r="AG40" i="14"/>
  <c r="AE40" i="14"/>
  <c r="AC40" i="14"/>
  <c r="AA40" i="14"/>
  <c r="Y40" i="14"/>
  <c r="I40" i="14"/>
  <c r="W40" i="14"/>
  <c r="U40" i="14"/>
  <c r="S40" i="14"/>
  <c r="Q40" i="14"/>
  <c r="O40" i="14"/>
  <c r="M40" i="14"/>
  <c r="K40" i="14"/>
  <c r="BQ39" i="14" l="1"/>
  <c r="BO39" i="14"/>
  <c r="BM39" i="14"/>
  <c r="BK39" i="14"/>
  <c r="BI39" i="14"/>
  <c r="BG39" i="14"/>
  <c r="BE39" i="14"/>
  <c r="BC39" i="14"/>
  <c r="I39" i="14"/>
  <c r="W39" i="14"/>
  <c r="U39" i="14"/>
  <c r="S39" i="14"/>
  <c r="Q39" i="14"/>
  <c r="O39" i="14"/>
  <c r="M39" i="14"/>
  <c r="K39" i="14"/>
  <c r="BA39" i="14"/>
  <c r="AY39" i="14"/>
  <c r="AW39" i="14"/>
  <c r="AU39" i="14"/>
  <c r="AS39" i="14"/>
  <c r="AQ39" i="14"/>
  <c r="AO39" i="14"/>
  <c r="AM39" i="14"/>
  <c r="AK39" i="14"/>
  <c r="AI39" i="14"/>
  <c r="AG39" i="14"/>
  <c r="AE39" i="14"/>
  <c r="AC39" i="14"/>
  <c r="AA39" i="14"/>
  <c r="Y39" i="14"/>
  <c r="BQ38" i="14" l="1"/>
  <c r="BO38" i="14"/>
  <c r="BM38" i="14"/>
  <c r="BK38" i="14"/>
  <c r="BI38" i="14"/>
  <c r="BG38" i="14"/>
  <c r="BE38" i="14"/>
  <c r="BC38" i="14"/>
  <c r="BA38" i="14"/>
  <c r="AY38" i="14"/>
  <c r="I38" i="14"/>
  <c r="AW38" i="14"/>
  <c r="AU38" i="14"/>
  <c r="AS38" i="14"/>
  <c r="AQ38" i="14"/>
  <c r="AO38" i="14"/>
  <c r="AM38" i="14"/>
  <c r="AK38" i="14"/>
  <c r="AI38" i="14"/>
  <c r="AG38" i="14"/>
  <c r="AE38" i="14"/>
  <c r="AC38" i="14"/>
  <c r="AA38" i="14"/>
  <c r="Y38" i="14"/>
  <c r="W38" i="14"/>
  <c r="U38" i="14"/>
  <c r="S38" i="14"/>
  <c r="Q38" i="14"/>
  <c r="O38" i="14"/>
  <c r="M38" i="14"/>
  <c r="K38" i="14"/>
  <c r="BQ37" i="14" l="1"/>
  <c r="BO37" i="14"/>
  <c r="BM37" i="14"/>
  <c r="BK37" i="14"/>
  <c r="BI37" i="14"/>
  <c r="BG37" i="14"/>
  <c r="BE37" i="14"/>
  <c r="BC37" i="14"/>
  <c r="BA37" i="14"/>
  <c r="AY37" i="14"/>
  <c r="I37" i="14"/>
  <c r="W37" i="14"/>
  <c r="U37" i="14"/>
  <c r="S37" i="14"/>
  <c r="Q37" i="14"/>
  <c r="O37" i="14"/>
  <c r="M37" i="14"/>
  <c r="K37" i="14"/>
  <c r="AW37" i="14"/>
  <c r="AU37" i="14"/>
  <c r="AS37" i="14"/>
  <c r="AQ37" i="14"/>
  <c r="AO37" i="14"/>
  <c r="AM37" i="14"/>
  <c r="AK37" i="14"/>
  <c r="AI37" i="14"/>
  <c r="AG37" i="14"/>
  <c r="AE37" i="14"/>
  <c r="AC37" i="14"/>
  <c r="AA37" i="14"/>
  <c r="Y37" i="14"/>
  <c r="BQ36" i="14" l="1"/>
  <c r="BO36" i="14"/>
  <c r="BM36" i="14"/>
  <c r="BK36" i="14"/>
  <c r="BI36" i="14"/>
  <c r="BG36" i="14"/>
  <c r="BE36" i="14"/>
  <c r="BC36" i="14"/>
  <c r="BA36" i="14"/>
  <c r="AW36" i="14"/>
  <c r="AU36" i="14"/>
  <c r="AS36" i="14"/>
  <c r="AQ36" i="14"/>
  <c r="AO36" i="14"/>
  <c r="AM36" i="14"/>
  <c r="AK36" i="14"/>
  <c r="AI36" i="14"/>
  <c r="AG36" i="14"/>
  <c r="AE36" i="14"/>
  <c r="AC36" i="14"/>
  <c r="AA36" i="14"/>
  <c r="Y36" i="14"/>
  <c r="AY36" i="14"/>
  <c r="I36" i="14"/>
  <c r="W36" i="14"/>
  <c r="U36" i="14"/>
  <c r="S36" i="14"/>
  <c r="Q36" i="14"/>
  <c r="O36" i="14"/>
  <c r="M36" i="14"/>
  <c r="K36" i="14"/>
  <c r="BQ35" i="14" l="1"/>
  <c r="BO35" i="14"/>
  <c r="BM35" i="14"/>
  <c r="BK35" i="14"/>
  <c r="BI35" i="14"/>
  <c r="BG35" i="14"/>
  <c r="BE35" i="14"/>
  <c r="BC35" i="14"/>
  <c r="AY35" i="14"/>
  <c r="W35" i="14"/>
  <c r="U35" i="14"/>
  <c r="S35" i="14"/>
  <c r="Q35" i="14"/>
  <c r="O35" i="14"/>
  <c r="M35" i="14"/>
  <c r="K35" i="14"/>
  <c r="BA35" i="14"/>
  <c r="AW35" i="14"/>
  <c r="AU35" i="14"/>
  <c r="AS35" i="14"/>
  <c r="AQ35" i="14"/>
  <c r="AO35" i="14"/>
  <c r="AM35" i="14"/>
  <c r="AK35" i="14"/>
  <c r="AI35" i="14"/>
  <c r="AG35" i="14"/>
  <c r="AE35" i="14"/>
  <c r="AC35" i="14"/>
  <c r="AA35" i="14"/>
  <c r="Y35" i="14"/>
  <c r="I35" i="14"/>
  <c r="BQ34" i="14" l="1"/>
  <c r="BO34" i="14"/>
  <c r="BM34" i="14"/>
  <c r="BK34" i="14"/>
  <c r="BI34" i="14"/>
  <c r="BG34" i="14"/>
  <c r="BE34" i="14"/>
  <c r="BC34" i="14"/>
  <c r="BA34" i="14"/>
  <c r="AW34" i="14"/>
  <c r="AU34" i="14"/>
  <c r="AS34" i="14"/>
  <c r="AQ34" i="14"/>
  <c r="AO34" i="14"/>
  <c r="AM34" i="14"/>
  <c r="AK34" i="14"/>
  <c r="AI34" i="14"/>
  <c r="AG34" i="14"/>
  <c r="AE34" i="14"/>
  <c r="AC34" i="14"/>
  <c r="AA34" i="14"/>
  <c r="Y34" i="14"/>
  <c r="AY34" i="14"/>
  <c r="I34" i="14"/>
  <c r="W34" i="14"/>
  <c r="U34" i="14"/>
  <c r="S34" i="14"/>
  <c r="Q34" i="14"/>
  <c r="O34" i="14"/>
  <c r="M34" i="14"/>
  <c r="K34" i="14"/>
  <c r="I33" i="14" l="1"/>
  <c r="BQ33" i="14"/>
  <c r="BO33" i="14"/>
  <c r="BM33" i="14"/>
  <c r="BK33" i="14"/>
  <c r="BI33" i="14"/>
  <c r="BG33" i="14"/>
  <c r="BE33" i="14"/>
  <c r="BC33" i="14"/>
  <c r="BA33" i="14"/>
  <c r="AY33" i="14"/>
  <c r="W33" i="14"/>
  <c r="U33" i="14"/>
  <c r="S33" i="14"/>
  <c r="Q33" i="14"/>
  <c r="O33" i="14"/>
  <c r="M33" i="14"/>
  <c r="K33" i="14"/>
  <c r="AW33" i="14"/>
  <c r="AU33" i="14"/>
  <c r="AS33" i="14"/>
  <c r="AQ33" i="14"/>
  <c r="AO33" i="14"/>
  <c r="AM33" i="14"/>
  <c r="AK33" i="14"/>
  <c r="AI33" i="14"/>
  <c r="AG33" i="14"/>
  <c r="AE33" i="14"/>
  <c r="AC33" i="14"/>
  <c r="AA33" i="14"/>
  <c r="Y33" i="14"/>
  <c r="BQ32" i="14" l="1"/>
  <c r="BO32" i="14"/>
  <c r="BM32" i="14"/>
  <c r="BK32" i="14"/>
  <c r="BI32" i="14"/>
  <c r="BG32" i="14"/>
  <c r="BE32" i="14"/>
  <c r="BC32" i="14"/>
  <c r="BA32" i="14"/>
  <c r="AW32" i="14"/>
  <c r="AU32" i="14"/>
  <c r="AS32" i="14"/>
  <c r="AQ32" i="14"/>
  <c r="AO32" i="14"/>
  <c r="AM32" i="14"/>
  <c r="AK32" i="14"/>
  <c r="AI32" i="14"/>
  <c r="AG32" i="14"/>
  <c r="AE32" i="14"/>
  <c r="AC32" i="14"/>
  <c r="AA32" i="14"/>
  <c r="Y32" i="14"/>
  <c r="AY32" i="14"/>
  <c r="W32" i="14"/>
  <c r="U32" i="14"/>
  <c r="S32" i="14"/>
  <c r="Q32" i="14"/>
  <c r="O32" i="14"/>
  <c r="M32" i="14"/>
  <c r="K32" i="14"/>
  <c r="I32" i="14"/>
  <c r="BQ31" i="14" l="1"/>
  <c r="BO31" i="14"/>
  <c r="BM31" i="14"/>
  <c r="BK31" i="14"/>
  <c r="BI31" i="14"/>
  <c r="BG31" i="14"/>
  <c r="BE31" i="14"/>
  <c r="BC31" i="14"/>
  <c r="AY31" i="14"/>
  <c r="W31" i="14"/>
  <c r="U31" i="14"/>
  <c r="S31" i="14"/>
  <c r="Q31" i="14"/>
  <c r="O31" i="14"/>
  <c r="M31" i="14"/>
  <c r="K31" i="14"/>
  <c r="BA31" i="14"/>
  <c r="AW31" i="14"/>
  <c r="AU31" i="14"/>
  <c r="AS31" i="14"/>
  <c r="AQ31" i="14"/>
  <c r="AO31" i="14"/>
  <c r="AM31" i="14"/>
  <c r="AK31" i="14"/>
  <c r="AI31" i="14"/>
  <c r="AG31" i="14"/>
  <c r="AE31" i="14"/>
  <c r="AC31" i="14"/>
  <c r="AA31" i="14"/>
  <c r="Y31" i="14"/>
  <c r="I31" i="14"/>
  <c r="BQ30" i="14" l="1"/>
  <c r="BO30" i="14"/>
  <c r="BM30" i="14"/>
  <c r="BK30" i="14"/>
  <c r="BI30" i="14"/>
  <c r="BG30" i="14"/>
  <c r="BE30" i="14"/>
  <c r="BC30" i="14"/>
  <c r="BA30" i="14"/>
  <c r="AW30" i="14"/>
  <c r="AU30" i="14"/>
  <c r="AS30" i="14"/>
  <c r="AQ30" i="14"/>
  <c r="AO30" i="14"/>
  <c r="AM30" i="14"/>
  <c r="AK30" i="14"/>
  <c r="AI30" i="14"/>
  <c r="AG30" i="14"/>
  <c r="AE30" i="14"/>
  <c r="AC30" i="14"/>
  <c r="AA30" i="14"/>
  <c r="Y30" i="14"/>
  <c r="AY30" i="14"/>
  <c r="I30" i="14"/>
  <c r="W30" i="14"/>
  <c r="U30" i="14"/>
  <c r="S30" i="14"/>
  <c r="Q30" i="14"/>
  <c r="O30" i="14"/>
  <c r="M30" i="14"/>
  <c r="K30" i="14"/>
  <c r="BQ29" i="14" l="1"/>
  <c r="BO29" i="14"/>
  <c r="BM29" i="14"/>
  <c r="BK29" i="14"/>
  <c r="BI29" i="14"/>
  <c r="BG29" i="14"/>
  <c r="BE29" i="14"/>
  <c r="BC29" i="14"/>
  <c r="BA29" i="14"/>
  <c r="AY29" i="14"/>
  <c r="I29" i="14"/>
  <c r="W29" i="14"/>
  <c r="U29" i="14"/>
  <c r="S29" i="14"/>
  <c r="Q29" i="14"/>
  <c r="O29" i="14"/>
  <c r="M29" i="14"/>
  <c r="K29" i="14"/>
  <c r="AW29" i="14"/>
  <c r="AU29" i="14"/>
  <c r="AS29" i="14"/>
  <c r="AQ29" i="14"/>
  <c r="AO29" i="14"/>
  <c r="AM29" i="14"/>
  <c r="AK29" i="14"/>
  <c r="AI29" i="14"/>
  <c r="AG29" i="14"/>
  <c r="AE29" i="14"/>
  <c r="AC29" i="14"/>
  <c r="AA29" i="14"/>
  <c r="Y29" i="14"/>
  <c r="G1" i="14" l="1"/>
  <c r="I1" i="14" s="1"/>
  <c r="I28" i="14"/>
  <c r="BQ28" i="14"/>
  <c r="BO28" i="14"/>
  <c r="BM28" i="14"/>
  <c r="BK28" i="14"/>
  <c r="BI28" i="14"/>
  <c r="BG28" i="14"/>
  <c r="BE28" i="14"/>
  <c r="BC28" i="14"/>
  <c r="BA28" i="14"/>
  <c r="AW28" i="14"/>
  <c r="AU28" i="14"/>
  <c r="AS28" i="14"/>
  <c r="AQ28" i="14"/>
  <c r="AO28" i="14"/>
  <c r="AM28" i="14"/>
  <c r="AK28" i="14"/>
  <c r="AI28" i="14"/>
  <c r="AG28" i="14"/>
  <c r="AE28" i="14"/>
  <c r="AC28" i="14"/>
  <c r="AA28" i="14"/>
  <c r="Y28" i="14"/>
  <c r="AY28" i="14"/>
  <c r="W28" i="14"/>
  <c r="U28" i="14"/>
  <c r="S28" i="14"/>
  <c r="Q28" i="14"/>
  <c r="O28" i="14"/>
  <c r="M28" i="14"/>
  <c r="K28" i="14"/>
</calcChain>
</file>

<file path=xl/sharedStrings.xml><?xml version="1.0" encoding="utf-8"?>
<sst xmlns="http://schemas.openxmlformats.org/spreadsheetml/2006/main" count="1384" uniqueCount="374">
  <si>
    <t>Hrádek</t>
  </si>
  <si>
    <t>Bystřice</t>
  </si>
  <si>
    <t>Nýdek</t>
  </si>
  <si>
    <t>Vendryně</t>
  </si>
  <si>
    <t>Milíkov</t>
  </si>
  <si>
    <t>Jablunkov</t>
  </si>
  <si>
    <t>Horní Lomná</t>
  </si>
  <si>
    <t>Dolní Lomná</t>
  </si>
  <si>
    <t>Bocanovice</t>
  </si>
  <si>
    <t>Mosty u Jabl.</t>
  </si>
  <si>
    <t>Hrčava</t>
  </si>
  <si>
    <t>Košařiska</t>
  </si>
  <si>
    <t>Bukovec</t>
  </si>
  <si>
    <t>Písek</t>
  </si>
  <si>
    <t>Návsí</t>
  </si>
  <si>
    <t>Moravskoslezská koalice</t>
  </si>
  <si>
    <t>NEZÁVISLÍ</t>
  </si>
  <si>
    <t>Coexistentia - Soužití</t>
  </si>
  <si>
    <t>Čtyřkoalice</t>
  </si>
  <si>
    <t>Humanistická aliance</t>
  </si>
  <si>
    <t>Národně demokratická strana</t>
  </si>
  <si>
    <t>Česká strana národně sociální</t>
  </si>
  <si>
    <t>Koalice Pravý blok - KAN</t>
  </si>
  <si>
    <t>%</t>
  </si>
  <si>
    <t>CELKEM</t>
  </si>
  <si>
    <t>hl</t>
  </si>
  <si>
    <t>volební strany</t>
  </si>
  <si>
    <t>oprávněných voličů</t>
  </si>
  <si>
    <t>voličská účast</t>
  </si>
  <si>
    <t>vydaných obálek</t>
  </si>
  <si>
    <t>Koalice neparlamentních stran</t>
  </si>
  <si>
    <t>Republikáni Miroslava Sládka</t>
  </si>
  <si>
    <t>Písečná</t>
  </si>
  <si>
    <t>Celkem Jablunkovsko</t>
  </si>
  <si>
    <t>MSK</t>
  </si>
  <si>
    <t>KDU-ČSL</t>
  </si>
  <si>
    <t>Morava</t>
  </si>
  <si>
    <t>Koruna česká</t>
  </si>
  <si>
    <t>Strana zdravého rozumu</t>
  </si>
  <si>
    <t>Evropští demokraté</t>
  </si>
  <si>
    <t>Strana zelených</t>
  </si>
  <si>
    <t>Nezávislí</t>
  </si>
  <si>
    <t>Unie svobody DEU</t>
  </si>
  <si>
    <t>Pravý blok</t>
  </si>
  <si>
    <t>ODA</t>
  </si>
  <si>
    <t>Strana práce</t>
  </si>
  <si>
    <t>Svobodní</t>
  </si>
  <si>
    <t>Helax</t>
  </si>
  <si>
    <t>Čs. hnutí za národní jednotu</t>
  </si>
  <si>
    <t>Republikánská strana Čsl.</t>
  </si>
  <si>
    <t>Moravané</t>
  </si>
  <si>
    <t>Osobnosti kraje</t>
  </si>
  <si>
    <t>Hasiči</t>
  </si>
  <si>
    <t>Dělnická strana</t>
  </si>
  <si>
    <t>Demokracie</t>
  </si>
  <si>
    <t>Důchodci</t>
  </si>
  <si>
    <t>Národní strana</t>
  </si>
  <si>
    <t>ČSSD</t>
  </si>
  <si>
    <t>KSČM</t>
  </si>
  <si>
    <t>ODS</t>
  </si>
  <si>
    <t>SNK</t>
  </si>
  <si>
    <t>Strana pro otevřenou spol.</t>
  </si>
  <si>
    <t>Čsl. strana socialistická</t>
  </si>
  <si>
    <t>TOP 09 STAN</t>
  </si>
  <si>
    <t>NS-LEV 21</t>
  </si>
  <si>
    <t>Suverenita</t>
  </si>
  <si>
    <t>Strana svobodných občanů</t>
  </si>
  <si>
    <t>SPO Zemanovci</t>
  </si>
  <si>
    <t>KSČ</t>
  </si>
  <si>
    <t>Česká pirátská strana</t>
  </si>
  <si>
    <t>Konzervativní strana</t>
  </si>
  <si>
    <t>Republikánská strana</t>
  </si>
  <si>
    <t>Protest</t>
  </si>
  <si>
    <t>Kandidáti Jablunkovska</t>
  </si>
  <si>
    <t>Celkem</t>
  </si>
  <si>
    <t>SZ</t>
  </si>
  <si>
    <t>Zastupitelé Jablunkovska</t>
  </si>
  <si>
    <t>Osobnosti</t>
  </si>
  <si>
    <t>Zdeněk</t>
  </si>
  <si>
    <t>Karč</t>
  </si>
  <si>
    <t>Čmiel</t>
  </si>
  <si>
    <t>Szotkowská</t>
  </si>
  <si>
    <t>Tomica</t>
  </si>
  <si>
    <t>Legler</t>
  </si>
  <si>
    <t>Szotkowski</t>
  </si>
  <si>
    <t>Raszka</t>
  </si>
  <si>
    <t>Wróbel</t>
  </si>
  <si>
    <t>Roman</t>
  </si>
  <si>
    <t>Bohuslav</t>
  </si>
  <si>
    <t>Antonín</t>
  </si>
  <si>
    <t>Štěpánka</t>
  </si>
  <si>
    <t>Aleš</t>
  </si>
  <si>
    <t>Vanda</t>
  </si>
  <si>
    <t>Matlochová</t>
  </si>
  <si>
    <t>Jan</t>
  </si>
  <si>
    <t>Čmielová</t>
  </si>
  <si>
    <t>Žaneta</t>
  </si>
  <si>
    <t>Anežka</t>
  </si>
  <si>
    <t>Jiří</t>
  </si>
  <si>
    <t>Branný</t>
  </si>
  <si>
    <t>Tomáš</t>
  </si>
  <si>
    <t>Waleczko</t>
  </si>
  <si>
    <t>Zdravý rozum</t>
  </si>
  <si>
    <t>Libor</t>
  </si>
  <si>
    <t>Macoszek</t>
  </si>
  <si>
    <t>Anna</t>
  </si>
  <si>
    <t>Kolarczyková</t>
  </si>
  <si>
    <t>Marek</t>
  </si>
  <si>
    <t>Szlachta</t>
  </si>
  <si>
    <t>Petr</t>
  </si>
  <si>
    <t>Gemroth</t>
  </si>
  <si>
    <t>Kateřina</t>
  </si>
  <si>
    <t>Heczková</t>
  </si>
  <si>
    <t>Dagmar</t>
  </si>
  <si>
    <t>Adamová</t>
  </si>
  <si>
    <t>Ilona</t>
  </si>
  <si>
    <t>Klusová</t>
  </si>
  <si>
    <t>Jakub</t>
  </si>
  <si>
    <t>Kawulok</t>
  </si>
  <si>
    <t>Gawlas</t>
  </si>
  <si>
    <t>Jalowiczor</t>
  </si>
  <si>
    <t>SOS</t>
  </si>
  <si>
    <t>US-DEU</t>
  </si>
  <si>
    <t>Bronislav</t>
  </si>
  <si>
    <t>Stebel</t>
  </si>
  <si>
    <t>US DEU</t>
  </si>
  <si>
    <t>Miroslav</t>
  </si>
  <si>
    <t>Filipec</t>
  </si>
  <si>
    <t>Renata</t>
  </si>
  <si>
    <t>Pavlínová</t>
  </si>
  <si>
    <t>Josef</t>
  </si>
  <si>
    <t>Szymeczek</t>
  </si>
  <si>
    <t>Adam</t>
  </si>
  <si>
    <t>Cieslar</t>
  </si>
  <si>
    <t>Jana</t>
  </si>
  <si>
    <t>Rylková</t>
  </si>
  <si>
    <t>Kohutová</t>
  </si>
  <si>
    <t>Gustav</t>
  </si>
  <si>
    <t>Szpyrc</t>
  </si>
  <si>
    <t>Vlasta</t>
  </si>
  <si>
    <t>Wiszczorová</t>
  </si>
  <si>
    <t>Wiszczor</t>
  </si>
  <si>
    <t>Rudolf</t>
  </si>
  <si>
    <t>Kadlubiec</t>
  </si>
  <si>
    <t>Vilém</t>
  </si>
  <si>
    <t>Rylko</t>
  </si>
  <si>
    <t>Squersiová</t>
  </si>
  <si>
    <t>Dáša</t>
  </si>
  <si>
    <t>Mikolášová</t>
  </si>
  <si>
    <t>Pavel</t>
  </si>
  <si>
    <t>Machník</t>
  </si>
  <si>
    <t>Machníková</t>
  </si>
  <si>
    <t>Pavlína</t>
  </si>
  <si>
    <t>Hnutí za národní jednotu</t>
  </si>
  <si>
    <t>svobodní</t>
  </si>
  <si>
    <t>Konečný</t>
  </si>
  <si>
    <t>Per</t>
  </si>
  <si>
    <t>Sagitarius</t>
  </si>
  <si>
    <t>Lenka</t>
  </si>
  <si>
    <t>Husarová</t>
  </si>
  <si>
    <t>Národní sjednocení</t>
  </si>
  <si>
    <t>Halina</t>
  </si>
  <si>
    <t>Dordová</t>
  </si>
  <si>
    <t>Marsín</t>
  </si>
  <si>
    <t>MS Koalice</t>
  </si>
  <si>
    <t>Augustin</t>
  </si>
  <si>
    <t>Martynek</t>
  </si>
  <si>
    <t>Hedvika</t>
  </si>
  <si>
    <t>Raszková</t>
  </si>
  <si>
    <t>ČSS</t>
  </si>
  <si>
    <t>Lech</t>
  </si>
  <si>
    <t>Stefan</t>
  </si>
  <si>
    <t>Kujawa</t>
  </si>
  <si>
    <t>Coexistentia</t>
  </si>
  <si>
    <t>Tomčala</t>
  </si>
  <si>
    <t>Kazimír</t>
  </si>
  <si>
    <t>Jachnicki</t>
  </si>
  <si>
    <t>Marta</t>
  </si>
  <si>
    <t>Pilichová</t>
  </si>
  <si>
    <t>Vladislav</t>
  </si>
  <si>
    <t>Drong</t>
  </si>
  <si>
    <t>Marian</t>
  </si>
  <si>
    <t>Gociek</t>
  </si>
  <si>
    <t>Niedoba</t>
  </si>
  <si>
    <t>Mária</t>
  </si>
  <si>
    <t>Stanislav</t>
  </si>
  <si>
    <t>Kantor</t>
  </si>
  <si>
    <t>Kabot</t>
  </si>
  <si>
    <t>Mlynková</t>
  </si>
  <si>
    <t>Samek</t>
  </si>
  <si>
    <t>Goryl</t>
  </si>
  <si>
    <t>Alexandr</t>
  </si>
  <si>
    <t>Wicherek</t>
  </si>
  <si>
    <t>Ervín</t>
  </si>
  <si>
    <t>Turek</t>
  </si>
  <si>
    <t>Dana</t>
  </si>
  <si>
    <t>Brózdová</t>
  </si>
  <si>
    <t>Gawlik</t>
  </si>
  <si>
    <t>4 koalice</t>
  </si>
  <si>
    <t>Rucki</t>
  </si>
  <si>
    <t>4koalice</t>
  </si>
  <si>
    <t>ČSNS</t>
  </si>
  <si>
    <t>Strany</t>
  </si>
  <si>
    <t>Str. zdr. rozumu</t>
  </si>
  <si>
    <t>jméno</t>
  </si>
  <si>
    <t>příjmení</t>
  </si>
  <si>
    <t>obec</t>
  </si>
  <si>
    <t>strana</t>
  </si>
  <si>
    <t>pref. hl.</t>
  </si>
  <si>
    <t>poř. kand.</t>
  </si>
  <si>
    <t>Robert</t>
  </si>
  <si>
    <t>Borski</t>
  </si>
  <si>
    <t>rok</t>
  </si>
  <si>
    <t>Koalice neparlament. str.</t>
  </si>
  <si>
    <t>SPOZ</t>
  </si>
  <si>
    <t>Labaj</t>
  </si>
  <si>
    <t>Radim</t>
  </si>
  <si>
    <t>Sikora</t>
  </si>
  <si>
    <t>Zemanovci</t>
  </si>
  <si>
    <t>LEV 21</t>
  </si>
  <si>
    <t>Martina</t>
  </si>
  <si>
    <t>Plachtová</t>
  </si>
  <si>
    <t>Konzerv. Str.</t>
  </si>
  <si>
    <t>Jančíková</t>
  </si>
  <si>
    <t>Karch</t>
  </si>
  <si>
    <t>DS</t>
  </si>
  <si>
    <t>Chybidziurová</t>
  </si>
  <si>
    <t>Staňo</t>
  </si>
  <si>
    <t>Ladislav</t>
  </si>
  <si>
    <t>Olšar</t>
  </si>
  <si>
    <t>Poloková</t>
  </si>
  <si>
    <t>David</t>
  </si>
  <si>
    <t>Sventek</t>
  </si>
  <si>
    <t>Danuše</t>
  </si>
  <si>
    <t>Lancová</t>
  </si>
  <si>
    <t>Darina</t>
  </si>
  <si>
    <t>Sikorová</t>
  </si>
  <si>
    <t>Pyszko</t>
  </si>
  <si>
    <t>Martin</t>
  </si>
  <si>
    <t>Karel</t>
  </si>
  <si>
    <t>Fiedler</t>
  </si>
  <si>
    <t>Karczmarczyk</t>
  </si>
  <si>
    <t>Bojko</t>
  </si>
  <si>
    <t>Hamrozi</t>
  </si>
  <si>
    <t>TOP  09 + STAN</t>
  </si>
  <si>
    <t>STAN + TOP</t>
  </si>
  <si>
    <t>Počet kandidátů do krajských voleb dle jednotlivých obcí</t>
  </si>
  <si>
    <t>voličů MSK</t>
  </si>
  <si>
    <t>voličů Jablunkovsko</t>
  </si>
  <si>
    <t>kandidátů MSK</t>
  </si>
  <si>
    <t>kandidátů Jablunkovsko</t>
  </si>
  <si>
    <t>zastupitelů MSK</t>
  </si>
  <si>
    <t>zastupitelů Jablunkovsko</t>
  </si>
  <si>
    <t>poměr voličů</t>
  </si>
  <si>
    <t>poměr kandidátů</t>
  </si>
  <si>
    <t>poměr zastupitelů</t>
  </si>
  <si>
    <t>úspěšnost</t>
  </si>
  <si>
    <t>Třinec</t>
  </si>
  <si>
    <t>Frýdek-Místek</t>
  </si>
  <si>
    <t>Nový Jičín (okres)</t>
  </si>
  <si>
    <t xml:space="preserve">Ostrava město </t>
  </si>
  <si>
    <t>Opava (okres)</t>
  </si>
  <si>
    <t>Karviná (okres)</t>
  </si>
  <si>
    <t>Bruntál (okres)</t>
  </si>
  <si>
    <t>Komorní Lhotka</t>
  </si>
  <si>
    <t>Ropice</t>
  </si>
  <si>
    <t>Smilovice</t>
  </si>
  <si>
    <t>Řeka</t>
  </si>
  <si>
    <t>Hnojník</t>
  </si>
  <si>
    <t>Střítež</t>
  </si>
  <si>
    <t>Vělopolí</t>
  </si>
  <si>
    <t>Frýdlant</t>
  </si>
  <si>
    <t>Čeladná</t>
  </si>
  <si>
    <t>Horní Tošanovice</t>
  </si>
  <si>
    <t>Třanovice</t>
  </si>
  <si>
    <t>Dobrá</t>
  </si>
  <si>
    <t>Raškovice</t>
  </si>
  <si>
    <t>Paskov</t>
  </si>
  <si>
    <t>Lučina</t>
  </si>
  <si>
    <t>Baška</t>
  </si>
  <si>
    <t>Dolní Domalsavice</t>
  </si>
  <si>
    <t>Sedliště</t>
  </si>
  <si>
    <t>Kandidát</t>
  </si>
  <si>
    <t>Přednostní hlasy</t>
  </si>
  <si>
    <t>poř.</t>
  </si>
  <si>
    <t>číslo</t>
  </si>
  <si>
    <t>příjmení, jméno, tituly</t>
  </si>
  <si>
    <t>věk</t>
  </si>
  <si>
    <t>abs.</t>
  </si>
  <si>
    <t>v %</t>
  </si>
  <si>
    <t>Lukša Pavol</t>
  </si>
  <si>
    <t>Palkovská Věra RNDr.</t>
  </si>
  <si>
    <t>Rys Petr Ing. MBA</t>
  </si>
  <si>
    <t>Stejskal Tomáš Ing.</t>
  </si>
  <si>
    <t>Honusek Ladislav</t>
  </si>
  <si>
    <t>Merta Pavel Ing.</t>
  </si>
  <si>
    <t>Pavera Herbert Mgr.</t>
  </si>
  <si>
    <t>Lipner Jan Ing.</t>
  </si>
  <si>
    <t>Tomek Dalibor Mgr.</t>
  </si>
  <si>
    <t>Bubeníková Ludmila Ing.</t>
  </si>
  <si>
    <t>Myšinský Jiří Mgr.</t>
  </si>
  <si>
    <t>Jouza Jaroslav Ing.</t>
  </si>
  <si>
    <t>Hanák Karel Ing.</t>
  </si>
  <si>
    <t>Mališ Miroslav Ing.</t>
  </si>
  <si>
    <t>Moureček Jaroslav Ing.</t>
  </si>
  <si>
    <t>Klouda Petr Ing.</t>
  </si>
  <si>
    <t>Halfar Bernard</t>
  </si>
  <si>
    <t>Špetla Martin Ing.</t>
  </si>
  <si>
    <t>Kula Karel</t>
  </si>
  <si>
    <t>Zechová Jana</t>
  </si>
  <si>
    <t>Borski Robert</t>
  </si>
  <si>
    <t>Mores Václav Ing.</t>
  </si>
  <si>
    <t>Vašek René JUDr.</t>
  </si>
  <si>
    <t>Kamenec Bohumír</t>
  </si>
  <si>
    <t>Bajgar Milan MUDr.</t>
  </si>
  <si>
    <t>Velička Tomáš Bc.</t>
  </si>
  <si>
    <t>Martiňák Petr Ing.</t>
  </si>
  <si>
    <t>Procházka Daniel</t>
  </si>
  <si>
    <t>Mynář Miroslav Ing.</t>
  </si>
  <si>
    <t>Šrubař Pavel MUDr.</t>
  </si>
  <si>
    <t>Machýček Tomáš Mgr.</t>
  </si>
  <si>
    <t>Vavřík Jan Mgr.</t>
  </si>
  <si>
    <t>Vavroš Lubomír Ing.</t>
  </si>
  <si>
    <t>Novotný Miroslav</t>
  </si>
  <si>
    <t>Slováček Igor Mgr.</t>
  </si>
  <si>
    <t>Šotkovská Andrea Bc.</t>
  </si>
  <si>
    <t>Salibor Aleš Bc.</t>
  </si>
  <si>
    <t>Kukol Miloslav Mgr.</t>
  </si>
  <si>
    <t>Bača Slavomír</t>
  </si>
  <si>
    <t>Sedlák Martin Ing.</t>
  </si>
  <si>
    <t>Malatinský Milan Ing.</t>
  </si>
  <si>
    <t>Krausová Lucie Ing.</t>
  </si>
  <si>
    <t>Halata Lukáš Ing.</t>
  </si>
  <si>
    <t>Kellerová Ludmila Bc.</t>
  </si>
  <si>
    <t>Srniček Pavel</t>
  </si>
  <si>
    <t>Mocová Jana Bc.</t>
  </si>
  <si>
    <t>Surák Radomír Ing. MBA</t>
  </si>
  <si>
    <t>Volková Marie</t>
  </si>
  <si>
    <t>Tomalský Jan</t>
  </si>
  <si>
    <t>Pulchart Miroslav Ing.</t>
  </si>
  <si>
    <t>Šugar Rudolf</t>
  </si>
  <si>
    <t>Palovský Karel</t>
  </si>
  <si>
    <t>Vrátný Ladislav Mgr.</t>
  </si>
  <si>
    <t>Buchta Dušan Mgr.</t>
  </si>
  <si>
    <t>Caisberger Zdeněk</t>
  </si>
  <si>
    <t>Kacířová Alena RNDr. MPA</t>
  </si>
  <si>
    <t>Nytra Aleš Mgr.</t>
  </si>
  <si>
    <t>Melichar David</t>
  </si>
  <si>
    <t>Otisková Marta</t>
  </si>
  <si>
    <t>Rožnovský Lukáš Ing.</t>
  </si>
  <si>
    <t>Milián Milan Bc.</t>
  </si>
  <si>
    <t>Mátéová Alena</t>
  </si>
  <si>
    <t>Frňka Jan Ing.</t>
  </si>
  <si>
    <t>Jančaříková Michaela</t>
  </si>
  <si>
    <t>Štíhel Petr Ing.</t>
  </si>
  <si>
    <t>Bíner Petr</t>
  </si>
  <si>
    <t>Moravec Aleš Mgr.</t>
  </si>
  <si>
    <t>Fodorová Karla Ing.</t>
  </si>
  <si>
    <t>TOP</t>
  </si>
  <si>
    <t>STAN</t>
  </si>
  <si>
    <t>Němečková Zdenka MUDr.</t>
  </si>
  <si>
    <t>preference v rámci kraje</t>
  </si>
  <si>
    <t>preference v rámci obce</t>
  </si>
  <si>
    <t>výsledek strany v obci</t>
  </si>
  <si>
    <t>pořadí strany v obci</t>
  </si>
  <si>
    <t xml:space="preserve">Poláček Michal MUDr. </t>
  </si>
  <si>
    <t>Brušperk</t>
  </si>
  <si>
    <t>Malenovice</t>
  </si>
  <si>
    <t>Soběšovice</t>
  </si>
  <si>
    <t>Voličská účast</t>
  </si>
  <si>
    <t>Jablunkovko</t>
  </si>
  <si>
    <t>okres Frýdek-Místek</t>
  </si>
  <si>
    <t>Výsledky krajských voleb na Jablunkovsku</t>
  </si>
  <si>
    <t>Moravskoslezsko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</si>
</sst>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24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20"/>
      <name val="Arial CE"/>
      <charset val="238"/>
    </font>
    <font>
      <b/>
      <sz val="26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A34"/>
        <bgColor indexed="64"/>
      </patternFill>
    </fill>
    <fill>
      <patternFill patternType="solid">
        <fgColor theme="2" tint="-9.9978637043366805E-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" fillId="2" borderId="13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5" borderId="19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1" fillId="0" borderId="25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2" fillId="2" borderId="27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horizontal="center" vertical="center" wrapText="1"/>
    </xf>
    <xf numFmtId="3" fontId="1" fillId="10" borderId="3" xfId="0" applyNumberFormat="1" applyFont="1" applyFill="1" applyBorder="1" applyAlignment="1">
      <alignment vertical="center"/>
    </xf>
    <xf numFmtId="4" fontId="3" fillId="10" borderId="7" xfId="0" applyNumberFormat="1" applyFont="1" applyFill="1" applyBorder="1" applyAlignment="1">
      <alignment horizontal="center" vertical="center"/>
    </xf>
    <xf numFmtId="4" fontId="3" fillId="10" borderId="4" xfId="0" applyNumberFormat="1" applyFont="1" applyFill="1" applyBorder="1" applyAlignment="1">
      <alignment horizontal="center" vertical="center"/>
    </xf>
    <xf numFmtId="4" fontId="3" fillId="10" borderId="12" xfId="0" applyNumberFormat="1" applyFont="1" applyFill="1" applyBorder="1" applyAlignment="1">
      <alignment horizontal="center" vertical="center"/>
    </xf>
    <xf numFmtId="3" fontId="1" fillId="10" borderId="25" xfId="0" applyNumberFormat="1" applyFont="1" applyFill="1" applyBorder="1" applyAlignment="1">
      <alignment vertical="center"/>
    </xf>
    <xf numFmtId="3" fontId="1" fillId="10" borderId="3" xfId="0" applyNumberFormat="1" applyFont="1" applyFill="1" applyBorder="1" applyAlignment="1">
      <alignment horizontal="right" vertical="center"/>
    </xf>
    <xf numFmtId="0" fontId="5" fillId="11" borderId="19" xfId="0" applyFont="1" applyFill="1" applyBorder="1" applyAlignment="1">
      <alignment vertical="center"/>
    </xf>
    <xf numFmtId="0" fontId="5" fillId="12" borderId="19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3" fontId="1" fillId="10" borderId="5" xfId="0" applyNumberFormat="1" applyFont="1" applyFill="1" applyBorder="1" applyAlignment="1">
      <alignment vertical="center"/>
    </xf>
    <xf numFmtId="4" fontId="3" fillId="10" borderId="6" xfId="0" applyNumberFormat="1" applyFont="1" applyFill="1" applyBorder="1" applyAlignment="1">
      <alignment horizontal="center" vertical="center"/>
    </xf>
    <xf numFmtId="3" fontId="1" fillId="10" borderId="8" xfId="0" applyNumberFormat="1" applyFont="1" applyFill="1" applyBorder="1" applyAlignment="1">
      <alignment vertical="center"/>
    </xf>
    <xf numFmtId="4" fontId="3" fillId="10" borderId="10" xfId="0" applyNumberFormat="1" applyFont="1" applyFill="1" applyBorder="1" applyAlignment="1">
      <alignment horizontal="center" vertical="center"/>
    </xf>
    <xf numFmtId="4" fontId="3" fillId="10" borderId="16" xfId="0" applyNumberFormat="1" applyFont="1" applyFill="1" applyBorder="1" applyAlignment="1">
      <alignment horizontal="center" vertical="center"/>
    </xf>
    <xf numFmtId="3" fontId="1" fillId="10" borderId="26" xfId="0" applyNumberFormat="1" applyFont="1" applyFill="1" applyBorder="1" applyAlignment="1">
      <alignment vertical="center"/>
    </xf>
    <xf numFmtId="4" fontId="3" fillId="10" borderId="23" xfId="0" applyNumberFormat="1" applyFont="1" applyFill="1" applyBorder="1" applyAlignment="1">
      <alignment horizontal="center" vertical="center"/>
    </xf>
    <xf numFmtId="3" fontId="1" fillId="10" borderId="5" xfId="0" applyNumberFormat="1" applyFont="1" applyFill="1" applyBorder="1" applyAlignment="1">
      <alignment horizontal="right" vertical="center"/>
    </xf>
    <xf numFmtId="0" fontId="5" fillId="8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11" borderId="25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vertical="center"/>
    </xf>
    <xf numFmtId="0" fontId="11" fillId="11" borderId="45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11" borderId="49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11" borderId="45" xfId="0" applyFont="1" applyFill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1" fillId="0" borderId="50" xfId="0" applyFont="1" applyBorder="1" applyAlignment="1">
      <alignment horizontal="center" vertical="center"/>
    </xf>
    <xf numFmtId="0" fontId="11" fillId="11" borderId="55" xfId="0" applyFont="1" applyFill="1" applyBorder="1" applyAlignment="1">
      <alignment horizontal="center" vertical="center"/>
    </xf>
    <xf numFmtId="0" fontId="11" fillId="11" borderId="53" xfId="0" applyFont="1" applyFill="1" applyBorder="1" applyAlignment="1">
      <alignment vertical="center"/>
    </xf>
    <xf numFmtId="0" fontId="12" fillId="11" borderId="53" xfId="0" applyFont="1" applyFill="1" applyBorder="1" applyAlignment="1">
      <alignment vertical="center"/>
    </xf>
    <xf numFmtId="0" fontId="11" fillId="11" borderId="53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11" fillId="11" borderId="52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2" fillId="13" borderId="57" xfId="0" applyFont="1" applyFill="1" applyBorder="1" applyAlignment="1">
      <alignment horizontal="center" vertical="center"/>
    </xf>
    <xf numFmtId="0" fontId="12" fillId="13" borderId="58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2" fillId="13" borderId="59" xfId="0" applyFont="1" applyFill="1" applyBorder="1" applyAlignment="1">
      <alignment horizontal="center" vertical="center"/>
    </xf>
    <xf numFmtId="0" fontId="12" fillId="13" borderId="6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53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11" fillId="11" borderId="56" xfId="0" applyNumberFormat="1" applyFont="1" applyFill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1" fillId="11" borderId="7" xfId="0" applyNumberFormat="1" applyFont="1" applyFill="1" applyBorder="1" applyAlignment="1">
      <alignment vertical="center"/>
    </xf>
    <xf numFmtId="3" fontId="11" fillId="0" borderId="51" xfId="0" applyNumberFormat="1" applyFont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" fontId="11" fillId="0" borderId="48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3" fontId="11" fillId="11" borderId="12" xfId="0" applyNumberFormat="1" applyFont="1" applyFill="1" applyBorder="1" applyAlignment="1">
      <alignment vertical="center"/>
    </xf>
    <xf numFmtId="3" fontId="11" fillId="11" borderId="5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3" fontId="13" fillId="0" borderId="68" xfId="0" applyNumberFormat="1" applyFont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" fontId="0" fillId="0" borderId="58" xfId="0" applyNumberForma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9" fontId="11" fillId="0" borderId="12" xfId="1" applyFont="1" applyBorder="1" applyAlignment="1">
      <alignment horizontal="center" vertical="center"/>
    </xf>
    <xf numFmtId="9" fontId="11" fillId="0" borderId="54" xfId="1" applyFont="1" applyBorder="1" applyAlignment="1">
      <alignment horizontal="center" vertical="center"/>
    </xf>
    <xf numFmtId="9" fontId="11" fillId="0" borderId="16" xfId="1" applyFont="1" applyBorder="1" applyAlignment="1">
      <alignment horizontal="center" vertical="center"/>
    </xf>
    <xf numFmtId="9" fontId="11" fillId="0" borderId="77" xfId="1" applyFont="1" applyBorder="1" applyAlignment="1">
      <alignment horizontal="center" vertical="center"/>
    </xf>
    <xf numFmtId="9" fontId="11" fillId="0" borderId="4" xfId="1" applyFont="1" applyBorder="1" applyAlignment="1">
      <alignment horizontal="center" vertical="center"/>
    </xf>
    <xf numFmtId="9" fontId="11" fillId="0" borderId="6" xfId="1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71" xfId="0" applyFont="1" applyBorder="1" applyAlignment="1">
      <alignment vertical="center"/>
    </xf>
    <xf numFmtId="0" fontId="16" fillId="0" borderId="72" xfId="0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0" fontId="16" fillId="0" borderId="74" xfId="0" applyFont="1" applyBorder="1" applyAlignment="1">
      <alignment vertical="center"/>
    </xf>
    <xf numFmtId="0" fontId="16" fillId="0" borderId="75" xfId="0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16" fillId="14" borderId="3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0" fillId="0" borderId="83" xfId="0" applyBorder="1" applyAlignment="1">
      <alignment vertical="center"/>
    </xf>
    <xf numFmtId="9" fontId="11" fillId="0" borderId="83" xfId="1" applyFont="1" applyBorder="1" applyAlignment="1">
      <alignment horizontal="center" vertical="center"/>
    </xf>
    <xf numFmtId="0" fontId="11" fillId="0" borderId="83" xfId="0" applyFont="1" applyBorder="1" applyAlignment="1">
      <alignment vertical="center"/>
    </xf>
    <xf numFmtId="9" fontId="11" fillId="0" borderId="84" xfId="1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9" fontId="11" fillId="0" borderId="45" xfId="1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9" fontId="11" fillId="0" borderId="47" xfId="1" applyFont="1" applyBorder="1" applyAlignment="1">
      <alignment horizontal="center" vertical="center"/>
    </xf>
    <xf numFmtId="9" fontId="11" fillId="0" borderId="48" xfId="1" applyFont="1" applyBorder="1" applyAlignment="1">
      <alignment horizontal="center" vertical="center"/>
    </xf>
    <xf numFmtId="3" fontId="0" fillId="0" borderId="83" xfId="0" applyNumberFormat="1" applyBorder="1" applyAlignment="1">
      <alignment vertical="center"/>
    </xf>
    <xf numFmtId="3" fontId="0" fillId="0" borderId="47" xfId="0" applyNumberFormat="1" applyBorder="1" applyAlignment="1">
      <alignment vertical="center"/>
    </xf>
    <xf numFmtId="9" fontId="11" fillId="0" borderId="83" xfId="1" applyFont="1" applyBorder="1" applyAlignment="1">
      <alignment vertical="center"/>
    </xf>
    <xf numFmtId="9" fontId="11" fillId="0" borderId="45" xfId="1" applyFont="1" applyBorder="1" applyAlignment="1">
      <alignment vertical="center"/>
    </xf>
    <xf numFmtId="9" fontId="0" fillId="0" borderId="45" xfId="1" applyFont="1" applyBorder="1" applyAlignment="1">
      <alignment vertical="center"/>
    </xf>
    <xf numFmtId="9" fontId="0" fillId="0" borderId="83" xfId="1" applyFont="1" applyBorder="1" applyAlignment="1">
      <alignment vertical="center"/>
    </xf>
    <xf numFmtId="9" fontId="0" fillId="0" borderId="47" xfId="1" applyFont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1" fillId="0" borderId="47" xfId="0" applyFont="1" applyFill="1" applyBorder="1" applyAlignment="1">
      <alignment horizontal="center" vertical="center"/>
    </xf>
    <xf numFmtId="3" fontId="11" fillId="0" borderId="48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4" borderId="0" xfId="0" applyFill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/>
    <xf numFmtId="0" fontId="0" fillId="0" borderId="0" xfId="0" applyAlignment="1">
      <alignment horizont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5" fillId="14" borderId="19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0" fontId="12" fillId="15" borderId="45" xfId="0" applyFont="1" applyFill="1" applyBorder="1" applyAlignment="1">
      <alignment vertical="center"/>
    </xf>
    <xf numFmtId="0" fontId="12" fillId="16" borderId="45" xfId="0" applyFont="1" applyFill="1" applyBorder="1" applyAlignment="1">
      <alignment vertical="center"/>
    </xf>
    <xf numFmtId="0" fontId="12" fillId="17" borderId="45" xfId="0" applyFont="1" applyFill="1" applyBorder="1" applyAlignment="1">
      <alignment vertical="center"/>
    </xf>
    <xf numFmtId="0" fontId="12" fillId="18" borderId="45" xfId="0" applyFont="1" applyFill="1" applyBorder="1" applyAlignment="1">
      <alignment vertical="center"/>
    </xf>
    <xf numFmtId="0" fontId="12" fillId="19" borderId="45" xfId="0" applyFont="1" applyFill="1" applyBorder="1" applyAlignment="1">
      <alignment vertical="center"/>
    </xf>
    <xf numFmtId="0" fontId="12" fillId="20" borderId="45" xfId="0" applyFont="1" applyFill="1" applyBorder="1" applyAlignment="1">
      <alignment vertical="center"/>
    </xf>
    <xf numFmtId="9" fontId="11" fillId="0" borderId="0" xfId="1" applyFont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10" fontId="6" fillId="3" borderId="0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textRotation="90"/>
    </xf>
    <xf numFmtId="0" fontId="7" fillId="9" borderId="37" xfId="0" applyFont="1" applyFill="1" applyBorder="1" applyAlignment="1">
      <alignment horizontal="center" vertical="center" textRotation="90"/>
    </xf>
    <xf numFmtId="0" fontId="7" fillId="9" borderId="38" xfId="0" applyFont="1" applyFill="1" applyBorder="1" applyAlignment="1">
      <alignment horizontal="center" vertical="center" textRotation="90"/>
    </xf>
    <xf numFmtId="0" fontId="7" fillId="9" borderId="35" xfId="0" applyFont="1" applyFill="1" applyBorder="1" applyAlignment="1">
      <alignment horizontal="center" vertical="center" textRotation="90"/>
    </xf>
    <xf numFmtId="0" fontId="7" fillId="9" borderId="39" xfId="0" applyFont="1" applyFill="1" applyBorder="1" applyAlignment="1">
      <alignment horizontal="center" vertical="center" textRotation="90"/>
    </xf>
    <xf numFmtId="0" fontId="7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textRotation="90"/>
    </xf>
    <xf numFmtId="0" fontId="7" fillId="9" borderId="17" xfId="0" applyFont="1" applyFill="1" applyBorder="1" applyAlignment="1">
      <alignment horizontal="center" vertical="center" textRotation="90"/>
    </xf>
    <xf numFmtId="0" fontId="7" fillId="9" borderId="40" xfId="0" applyFont="1" applyFill="1" applyBorder="1" applyAlignment="1">
      <alignment horizontal="center" vertical="center" textRotation="90"/>
    </xf>
    <xf numFmtId="0" fontId="7" fillId="9" borderId="42" xfId="0" applyFont="1" applyFill="1" applyBorder="1" applyAlignment="1">
      <alignment horizontal="center" vertical="center" textRotation="90"/>
    </xf>
    <xf numFmtId="0" fontId="7" fillId="9" borderId="44" xfId="0" applyFont="1" applyFill="1" applyBorder="1" applyAlignment="1">
      <alignment horizontal="center" vertical="center" textRotation="90"/>
    </xf>
    <xf numFmtId="0" fontId="7" fillId="9" borderId="42" xfId="0" applyFont="1" applyFill="1" applyBorder="1" applyAlignment="1">
      <alignment horizontal="center" vertical="center" textRotation="90" wrapText="1"/>
    </xf>
    <xf numFmtId="0" fontId="7" fillId="9" borderId="44" xfId="0" applyFont="1" applyFill="1" applyBorder="1" applyAlignment="1">
      <alignment horizontal="center" vertical="center" textRotation="90" wrapText="1"/>
    </xf>
    <xf numFmtId="3" fontId="5" fillId="3" borderId="29" xfId="0" applyNumberFormat="1" applyFont="1" applyFill="1" applyBorder="1" applyAlignment="1">
      <alignment horizontal="center" vertical="center"/>
    </xf>
    <xf numFmtId="10" fontId="6" fillId="3" borderId="33" xfId="0" applyNumberFormat="1" applyFont="1" applyFill="1" applyBorder="1" applyAlignment="1">
      <alignment horizontal="center" vertical="center"/>
    </xf>
    <xf numFmtId="10" fontId="6" fillId="3" borderId="34" xfId="0" applyNumberFormat="1" applyFont="1" applyFill="1" applyBorder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10" fontId="6" fillId="3" borderId="28" xfId="0" applyNumberFormat="1" applyFont="1" applyFill="1" applyBorder="1" applyAlignment="1">
      <alignment horizontal="center" vertical="center"/>
    </xf>
    <xf numFmtId="10" fontId="6" fillId="3" borderId="30" xfId="0" applyNumberFormat="1" applyFont="1" applyFill="1" applyBorder="1" applyAlignment="1">
      <alignment horizontal="center" vertical="center"/>
    </xf>
    <xf numFmtId="10" fontId="6" fillId="3" borderId="31" xfId="0" applyNumberFormat="1" applyFont="1" applyFill="1" applyBorder="1" applyAlignment="1">
      <alignment horizontal="center" vertical="center"/>
    </xf>
    <xf numFmtId="10" fontId="6" fillId="3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4" fillId="13" borderId="61" xfId="0" applyFont="1" applyFill="1" applyBorder="1" applyAlignment="1">
      <alignment horizontal="center" vertical="center"/>
    </xf>
    <xf numFmtId="0" fontId="14" fillId="13" borderId="62" xfId="0" applyFont="1" applyFill="1" applyBorder="1" applyAlignment="1">
      <alignment horizontal="center" vertical="center"/>
    </xf>
    <xf numFmtId="0" fontId="14" fillId="13" borderId="63" xfId="0" applyFont="1" applyFill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6" fillId="14" borderId="36" xfId="0" applyFont="1" applyFill="1" applyBorder="1" applyAlignment="1">
      <alignment horizontal="center" vertical="center"/>
    </xf>
    <xf numFmtId="0" fontId="16" fillId="14" borderId="76" xfId="0" applyFont="1" applyFill="1" applyBorder="1" applyAlignment="1">
      <alignment horizontal="center" vertical="center"/>
    </xf>
    <xf numFmtId="0" fontId="16" fillId="14" borderId="70" xfId="0" applyFont="1" applyFill="1" applyBorder="1" applyAlignment="1">
      <alignment horizontal="center" vertical="center"/>
    </xf>
    <xf numFmtId="0" fontId="16" fillId="14" borderId="3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90" wrapText="1"/>
    </xf>
    <xf numFmtId="0" fontId="18" fillId="0" borderId="82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47" xfId="0" applyBorder="1"/>
    <xf numFmtId="0" fontId="0" fillId="0" borderId="48" xfId="0" applyBorder="1"/>
    <xf numFmtId="10" fontId="6" fillId="3" borderId="46" xfId="0" applyNumberFormat="1" applyFont="1" applyFill="1" applyBorder="1" applyAlignment="1">
      <alignment horizontal="center" vertical="center"/>
    </xf>
    <xf numFmtId="10" fontId="6" fillId="3" borderId="47" xfId="0" applyNumberFormat="1" applyFont="1" applyFill="1" applyBorder="1" applyAlignment="1">
      <alignment horizontal="center" vertical="center"/>
    </xf>
    <xf numFmtId="10" fontId="6" fillId="3" borderId="48" xfId="0" applyNumberFormat="1" applyFont="1" applyFill="1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3" fontId="5" fillId="3" borderId="52" xfId="0" applyNumberFormat="1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/>
    </xf>
    <xf numFmtId="3" fontId="5" fillId="3" borderId="54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3" borderId="64" xfId="0" applyFont="1" applyFill="1" applyBorder="1" applyAlignment="1">
      <alignment horizontal="center" vertical="center"/>
    </xf>
    <xf numFmtId="3" fontId="5" fillId="3" borderId="65" xfId="0" applyNumberFormat="1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55" xfId="0" applyBorder="1"/>
    <xf numFmtId="0" fontId="0" fillId="0" borderId="50" xfId="0" applyBorder="1"/>
    <xf numFmtId="3" fontId="5" fillId="3" borderId="70" xfId="0" applyNumberFormat="1" applyFont="1" applyFill="1" applyBorder="1" applyAlignment="1">
      <alignment horizontal="center" vertical="center"/>
    </xf>
    <xf numFmtId="3" fontId="5" fillId="3" borderId="55" xfId="0" applyNumberFormat="1" applyFont="1" applyFill="1" applyBorder="1" applyAlignment="1">
      <alignment horizontal="center" vertical="center"/>
    </xf>
    <xf numFmtId="10" fontId="6" fillId="3" borderId="50" xfId="0" applyNumberFormat="1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3" fontId="5" fillId="3" borderId="77" xfId="0" applyNumberFormat="1" applyFont="1" applyFill="1" applyBorder="1" applyAlignment="1">
      <alignment horizontal="center" vertical="center"/>
    </xf>
    <xf numFmtId="10" fontId="6" fillId="3" borderId="8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9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86" xfId="0" applyBorder="1" applyAlignment="1"/>
    <xf numFmtId="0" fontId="0" fillId="0" borderId="87" xfId="0" applyBorder="1" applyAlignment="1"/>
    <xf numFmtId="0" fontId="0" fillId="0" borderId="88" xfId="0" applyBorder="1" applyAlignment="1"/>
    <xf numFmtId="0" fontId="0" fillId="0" borderId="89" xfId="0" applyBorder="1" applyAlignment="1"/>
  </cellXfs>
  <cellStyles count="2">
    <cellStyle name="Normální" xfId="0" builtinId="0"/>
    <cellStyle name="Procenta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5FA34"/>
      <color rgb="FFCC99FF"/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'2000'!$B$1:$C$1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'2000'!$C$3:$C$8</c:f>
              <c:numCache>
                <c:formatCode># ##0,00</c:formatCode>
                <c:ptCount val="6"/>
                <c:pt idx="0">
                  <c:v>57.442748091603058</c:v>
                </c:pt>
                <c:pt idx="1">
                  <c:v>14.122137404580155</c:v>
                </c:pt>
                <c:pt idx="2">
                  <c:v>7.8244274809160315</c:v>
                </c:pt>
                <c:pt idx="3">
                  <c:v>5.5343511450381682</c:v>
                </c:pt>
                <c:pt idx="4">
                  <c:v>7.0610687022900773</c:v>
                </c:pt>
                <c:pt idx="5">
                  <c:v>6.1068702290076331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04896"/>
        <c:axId val="238710784"/>
      </c:barChart>
      <c:catAx>
        <c:axId val="23870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38710784"/>
        <c:crosses val="autoZero"/>
        <c:auto val="1"/>
        <c:lblAlgn val="ctr"/>
        <c:lblOffset val="100"/>
        <c:noMultiLvlLbl val="0"/>
      </c:catAx>
      <c:valAx>
        <c:axId val="23871078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38704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Písek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'2000'!$AB$1:$AC$1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'2000'!$AC$3:$AC$8</c:f>
              <c:numCache>
                <c:formatCode># ##0,00</c:formatCode>
                <c:ptCount val="6"/>
                <c:pt idx="0">
                  <c:v>16.987179487179489</c:v>
                </c:pt>
                <c:pt idx="1">
                  <c:v>22.435897435897438</c:v>
                </c:pt>
                <c:pt idx="2">
                  <c:v>24.03846153846154</c:v>
                </c:pt>
                <c:pt idx="3">
                  <c:v>3.8461538461538463</c:v>
                </c:pt>
                <c:pt idx="4">
                  <c:v>10.897435897435898</c:v>
                </c:pt>
                <c:pt idx="5">
                  <c:v>17.307692307692307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63104"/>
        <c:axId val="242864896"/>
      </c:barChart>
      <c:catAx>
        <c:axId val="24286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42864896"/>
        <c:crosses val="autoZero"/>
        <c:auto val="1"/>
        <c:lblAlgn val="ctr"/>
        <c:lblOffset val="100"/>
        <c:noMultiLvlLbl val="0"/>
      </c:catAx>
      <c:valAx>
        <c:axId val="24286489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286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Bocanovice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'2000'!$T$1:$U$1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'2000'!$U$3:$U$8</c:f>
              <c:numCache>
                <c:formatCode># ##0,00</c:formatCode>
                <c:ptCount val="6"/>
                <c:pt idx="0">
                  <c:v>29.82456140350877</c:v>
                </c:pt>
                <c:pt idx="1">
                  <c:v>14.912280701754385</c:v>
                </c:pt>
                <c:pt idx="2">
                  <c:v>21.052631578947366</c:v>
                </c:pt>
                <c:pt idx="3">
                  <c:v>16.666666666666664</c:v>
                </c:pt>
                <c:pt idx="4">
                  <c:v>8.7719298245614024</c:v>
                </c:pt>
                <c:pt idx="5">
                  <c:v>5.2631578947368416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35072"/>
        <c:axId val="243249152"/>
      </c:barChart>
      <c:catAx>
        <c:axId val="24323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43249152"/>
        <c:crosses val="autoZero"/>
        <c:auto val="1"/>
        <c:lblAlgn val="ctr"/>
        <c:lblOffset val="100"/>
        <c:noMultiLvlLbl val="0"/>
      </c:catAx>
      <c:valAx>
        <c:axId val="24324915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3235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Mosty u Jablunkova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'2000'!$V$1:$W$1</c:f>
              <c:strCache>
                <c:ptCount val="1"/>
                <c:pt idx="0">
                  <c:v>Mosty u Jabl.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'2000'!$W$3:$W$8</c:f>
              <c:numCache>
                <c:formatCode># ##0,00</c:formatCode>
                <c:ptCount val="6"/>
                <c:pt idx="0">
                  <c:v>18.860244233378562</c:v>
                </c:pt>
                <c:pt idx="1">
                  <c:v>32.700135685210313</c:v>
                </c:pt>
                <c:pt idx="2">
                  <c:v>17.639077340569877</c:v>
                </c:pt>
                <c:pt idx="3">
                  <c:v>4.8846675712347354</c:v>
                </c:pt>
                <c:pt idx="4">
                  <c:v>10.719131614654003</c:v>
                </c:pt>
                <c:pt idx="5">
                  <c:v>8.8195386702849383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15008"/>
        <c:axId val="263916544"/>
      </c:barChart>
      <c:catAx>
        <c:axId val="26391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3916544"/>
        <c:crosses val="autoZero"/>
        <c:auto val="1"/>
        <c:lblAlgn val="ctr"/>
        <c:lblOffset val="100"/>
        <c:noMultiLvlLbl val="0"/>
      </c:catAx>
      <c:valAx>
        <c:axId val="2639165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391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Hrčava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'2000'!$X$1:$Y$1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'2000'!$Y$3:$Y$8</c:f>
              <c:numCache>
                <c:formatCode># ##0,00</c:formatCode>
                <c:ptCount val="6"/>
                <c:pt idx="0">
                  <c:v>8.1081081081081088</c:v>
                </c:pt>
                <c:pt idx="1">
                  <c:v>44.594594594594597</c:v>
                </c:pt>
                <c:pt idx="2">
                  <c:v>8.1081081081081088</c:v>
                </c:pt>
                <c:pt idx="3">
                  <c:v>12.162162162162163</c:v>
                </c:pt>
                <c:pt idx="4">
                  <c:v>6.756756756756757</c:v>
                </c:pt>
                <c:pt idx="5">
                  <c:v>13.513513513513514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30624"/>
        <c:axId val="263932160"/>
      </c:barChart>
      <c:catAx>
        <c:axId val="26393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263932160"/>
        <c:crosses val="autoZero"/>
        <c:auto val="1"/>
        <c:lblAlgn val="ctr"/>
        <c:lblOffset val="100"/>
        <c:noMultiLvlLbl val="0"/>
      </c:catAx>
      <c:valAx>
        <c:axId val="26393216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3930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Milíkov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'2000'!$J$1:$K$1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'2000'!$K$3:$K$8</c:f>
              <c:numCache>
                <c:formatCode># ##0,00</c:formatCode>
                <c:ptCount val="6"/>
                <c:pt idx="0">
                  <c:v>47.741935483870968</c:v>
                </c:pt>
                <c:pt idx="1">
                  <c:v>9.3548387096774199</c:v>
                </c:pt>
                <c:pt idx="2">
                  <c:v>14.838709677419354</c:v>
                </c:pt>
                <c:pt idx="3">
                  <c:v>7.096774193548387</c:v>
                </c:pt>
                <c:pt idx="4">
                  <c:v>9.3548387096774199</c:v>
                </c:pt>
                <c:pt idx="5">
                  <c:v>6.129032258064516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67104"/>
        <c:axId val="263968640"/>
      </c:barChart>
      <c:catAx>
        <c:axId val="26396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63968640"/>
        <c:crosses val="autoZero"/>
        <c:auto val="1"/>
        <c:lblAlgn val="ctr"/>
        <c:lblOffset val="100"/>
        <c:noMultiLvlLbl val="0"/>
      </c:catAx>
      <c:valAx>
        <c:axId val="26396864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3967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Košařiska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'2000'!$L$1:$M$1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'2000'!$M$3:$M$8</c:f>
              <c:numCache>
                <c:formatCode># ##0,00</c:formatCode>
                <c:ptCount val="6"/>
                <c:pt idx="0">
                  <c:v>29.702970297029701</c:v>
                </c:pt>
                <c:pt idx="1">
                  <c:v>14.85148514851485</c:v>
                </c:pt>
                <c:pt idx="2">
                  <c:v>11.881188118811881</c:v>
                </c:pt>
                <c:pt idx="3">
                  <c:v>13.861386138613863</c:v>
                </c:pt>
                <c:pt idx="4">
                  <c:v>11.881188118811881</c:v>
                </c:pt>
                <c:pt idx="5">
                  <c:v>9.9009900990099009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00256"/>
        <c:axId val="264406144"/>
      </c:barChart>
      <c:catAx>
        <c:axId val="264400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64406144"/>
        <c:crosses val="autoZero"/>
        <c:auto val="1"/>
        <c:lblAlgn val="ctr"/>
        <c:lblOffset val="100"/>
        <c:noMultiLvlLbl val="0"/>
      </c:catAx>
      <c:valAx>
        <c:axId val="2644061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440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'2004'!$B$1:$C$1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'2004'!$C$3:$C$8</c:f>
              <c:numCache>
                <c:formatCode># ##0,00</c:formatCode>
                <c:ptCount val="6"/>
                <c:pt idx="0">
                  <c:v>31.635388739946379</c:v>
                </c:pt>
                <c:pt idx="1">
                  <c:v>6.7024128686327078</c:v>
                </c:pt>
                <c:pt idx="2">
                  <c:v>21.179624664879356</c:v>
                </c:pt>
                <c:pt idx="3">
                  <c:v>13.136729222520108</c:v>
                </c:pt>
                <c:pt idx="4">
                  <c:v>13.136729222520108</c:v>
                </c:pt>
                <c:pt idx="5">
                  <c:v>10.991957104557642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17600"/>
        <c:axId val="241423488"/>
      </c:barChart>
      <c:catAx>
        <c:axId val="24141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241423488"/>
        <c:crosses val="autoZero"/>
        <c:auto val="1"/>
        <c:lblAlgn val="ctr"/>
        <c:lblOffset val="100"/>
        <c:noMultiLvlLbl val="0"/>
      </c:catAx>
      <c:valAx>
        <c:axId val="24142348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1417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Bystřice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'2004'!$D$1:$E$1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'2004'!$E$3:$E$8</c:f>
              <c:numCache>
                <c:formatCode># ##0,00</c:formatCode>
                <c:ptCount val="6"/>
                <c:pt idx="0">
                  <c:v>25.610717100078801</c:v>
                </c:pt>
                <c:pt idx="1">
                  <c:v>6.2253743104806931</c:v>
                </c:pt>
                <c:pt idx="2">
                  <c:v>20.803782505910164</c:v>
                </c:pt>
                <c:pt idx="3">
                  <c:v>11.583924349881796</c:v>
                </c:pt>
                <c:pt idx="4">
                  <c:v>18.67612293144208</c:v>
                </c:pt>
                <c:pt idx="5">
                  <c:v>12.371946414499606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76960"/>
        <c:axId val="241582848"/>
      </c:barChart>
      <c:catAx>
        <c:axId val="24157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41582848"/>
        <c:crosses val="autoZero"/>
        <c:auto val="1"/>
        <c:lblAlgn val="ctr"/>
        <c:lblOffset val="100"/>
        <c:noMultiLvlLbl val="0"/>
      </c:catAx>
      <c:valAx>
        <c:axId val="24158284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1576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Vendryně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'2004'!$H$1:$I$1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'2004'!$I$3:$I$8</c:f>
              <c:numCache>
                <c:formatCode># ##0,00</c:formatCode>
                <c:ptCount val="6"/>
                <c:pt idx="0">
                  <c:v>25.296803652968038</c:v>
                </c:pt>
                <c:pt idx="1">
                  <c:v>9.4977168949771684</c:v>
                </c:pt>
                <c:pt idx="2">
                  <c:v>19.543378995433791</c:v>
                </c:pt>
                <c:pt idx="3">
                  <c:v>12.146118721461187</c:v>
                </c:pt>
                <c:pt idx="4">
                  <c:v>17.716894977168952</c:v>
                </c:pt>
                <c:pt idx="5">
                  <c:v>10.319634703196346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13440"/>
        <c:axId val="241615232"/>
      </c:barChart>
      <c:catAx>
        <c:axId val="24161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41615232"/>
        <c:crosses val="autoZero"/>
        <c:auto val="1"/>
        <c:lblAlgn val="ctr"/>
        <c:lblOffset val="100"/>
        <c:noMultiLvlLbl val="0"/>
      </c:catAx>
      <c:valAx>
        <c:axId val="24161523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1613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Nýdek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'2004'!$F$1:$G$1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'2004'!$G$3:$G$8</c:f>
              <c:numCache>
                <c:formatCode># ##0,00</c:formatCode>
                <c:ptCount val="6"/>
                <c:pt idx="0">
                  <c:v>22.018348623853214</c:v>
                </c:pt>
                <c:pt idx="1">
                  <c:v>2.7522935779816518</c:v>
                </c:pt>
                <c:pt idx="2">
                  <c:v>22.477064220183486</c:v>
                </c:pt>
                <c:pt idx="3">
                  <c:v>13.532110091743119</c:v>
                </c:pt>
                <c:pt idx="4">
                  <c:v>19.724770642201836</c:v>
                </c:pt>
                <c:pt idx="5">
                  <c:v>15.36697247706422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9520"/>
        <c:axId val="265113600"/>
      </c:barChart>
      <c:catAx>
        <c:axId val="26509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65113600"/>
        <c:crosses val="autoZero"/>
        <c:auto val="1"/>
        <c:lblAlgn val="ctr"/>
        <c:lblOffset val="100"/>
        <c:noMultiLvlLbl val="0"/>
      </c:catAx>
      <c:valAx>
        <c:axId val="26511360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5099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Bystřice</a:t>
            </a:r>
            <a:endParaRPr lang="en-US"/>
          </a:p>
        </c:rich>
      </c:tx>
      <c:layout>
        <c:manualLayout>
          <c:xMode val="edge"/>
          <c:yMode val="edge"/>
          <c:x val="0.42979028407303704"/>
          <c:y val="2.356405387076693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'2000'!$D$1:$E$1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'2000'!$E$3:$E$8</c:f>
              <c:numCache>
                <c:formatCode># ##0,00</c:formatCode>
                <c:ptCount val="6"/>
                <c:pt idx="0">
                  <c:v>23.344651952461799</c:v>
                </c:pt>
                <c:pt idx="1">
                  <c:v>19.100169779286926</c:v>
                </c:pt>
                <c:pt idx="2">
                  <c:v>12.224108658743633</c:v>
                </c:pt>
                <c:pt idx="3">
                  <c:v>16.044142614601018</c:v>
                </c:pt>
                <c:pt idx="4">
                  <c:v>12.64855687606112</c:v>
                </c:pt>
                <c:pt idx="5">
                  <c:v>12.224108658743633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45088"/>
        <c:axId val="238746624"/>
      </c:barChart>
      <c:catAx>
        <c:axId val="23874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38746624"/>
        <c:crosses val="autoZero"/>
        <c:auto val="1"/>
        <c:lblAlgn val="ctr"/>
        <c:lblOffset val="100"/>
        <c:noMultiLvlLbl val="0"/>
      </c:catAx>
      <c:valAx>
        <c:axId val="23874662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38745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'2004'!$N$1:$O$1</c:f>
              <c:strCache>
                <c:ptCount val="1"/>
                <c:pt idx="0">
                  <c:v>Jablunkov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'2004'!$O$3:$O$8</c:f>
              <c:numCache>
                <c:formatCode># ##0,00</c:formatCode>
                <c:ptCount val="6"/>
                <c:pt idx="0">
                  <c:v>29.943502824858758</c:v>
                </c:pt>
                <c:pt idx="1">
                  <c:v>25.235404896421848</c:v>
                </c:pt>
                <c:pt idx="2">
                  <c:v>6.8738229755178901</c:v>
                </c:pt>
                <c:pt idx="3">
                  <c:v>11.581920903954803</c:v>
                </c:pt>
                <c:pt idx="4">
                  <c:v>9.7928436911487751</c:v>
                </c:pt>
                <c:pt idx="5">
                  <c:v>11.393596986817325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140096"/>
        <c:axId val="265141632"/>
      </c:barChart>
      <c:catAx>
        <c:axId val="2651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65141632"/>
        <c:crosses val="autoZero"/>
        <c:auto val="1"/>
        <c:lblAlgn val="ctr"/>
        <c:lblOffset val="100"/>
        <c:noMultiLvlLbl val="0"/>
      </c:catAx>
      <c:valAx>
        <c:axId val="26514163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5140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Návsí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'2004'!$AD$1:$AE$1</c:f>
              <c:strCache>
                <c:ptCount val="1"/>
                <c:pt idx="0">
                  <c:v>Návsí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'2004'!$AE$3:$AE$8</c:f>
              <c:numCache>
                <c:formatCode># ##0,00</c:formatCode>
                <c:ptCount val="6"/>
                <c:pt idx="0">
                  <c:v>26.582278481012654</c:v>
                </c:pt>
                <c:pt idx="1">
                  <c:v>12.5</c:v>
                </c:pt>
                <c:pt idx="2">
                  <c:v>9.3354430379746827</c:v>
                </c:pt>
                <c:pt idx="3">
                  <c:v>14.556962025316455</c:v>
                </c:pt>
                <c:pt idx="4">
                  <c:v>17.405063291139243</c:v>
                </c:pt>
                <c:pt idx="5">
                  <c:v>15.031645569620252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04256"/>
        <c:axId val="265505792"/>
      </c:barChart>
      <c:catAx>
        <c:axId val="26550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65505792"/>
        <c:crosses val="autoZero"/>
        <c:auto val="1"/>
        <c:lblAlgn val="ctr"/>
        <c:lblOffset val="100"/>
        <c:noMultiLvlLbl val="0"/>
      </c:catAx>
      <c:valAx>
        <c:axId val="26550579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5504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Milíkov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'2004'!$J$1:$K$1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'2004'!$K$3:$K$8</c:f>
              <c:numCache>
                <c:formatCode># ##0,00</c:formatCode>
                <c:ptCount val="6"/>
                <c:pt idx="0">
                  <c:v>17.180616740088105</c:v>
                </c:pt>
                <c:pt idx="1">
                  <c:v>23.348017621145374</c:v>
                </c:pt>
                <c:pt idx="2">
                  <c:v>15.859030837004406</c:v>
                </c:pt>
                <c:pt idx="3">
                  <c:v>15.418502202643172</c:v>
                </c:pt>
                <c:pt idx="4">
                  <c:v>15.418502202643172</c:v>
                </c:pt>
                <c:pt idx="5">
                  <c:v>7.929515418502203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48928"/>
        <c:axId val="265550464"/>
      </c:barChart>
      <c:catAx>
        <c:axId val="265548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65550464"/>
        <c:crosses val="autoZero"/>
        <c:auto val="1"/>
        <c:lblAlgn val="ctr"/>
        <c:lblOffset val="100"/>
        <c:noMultiLvlLbl val="0"/>
      </c:catAx>
      <c:valAx>
        <c:axId val="26555046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5548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Košařiska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'2004'!$L$1:$M$1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'2004'!$M$3:$M$8</c:f>
              <c:numCache>
                <c:formatCode># ##0,00</c:formatCode>
                <c:ptCount val="6"/>
                <c:pt idx="0">
                  <c:v>21.818181818181817</c:v>
                </c:pt>
                <c:pt idx="1">
                  <c:v>12.727272727272727</c:v>
                </c:pt>
                <c:pt idx="2">
                  <c:v>18.181818181818183</c:v>
                </c:pt>
                <c:pt idx="3">
                  <c:v>9.0909090909090917</c:v>
                </c:pt>
                <c:pt idx="4">
                  <c:v>18.181818181818183</c:v>
                </c:pt>
                <c:pt idx="5">
                  <c:v>14.545454545454545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77216"/>
        <c:axId val="265578752"/>
      </c:barChart>
      <c:catAx>
        <c:axId val="26557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65578752"/>
        <c:crosses val="autoZero"/>
        <c:auto val="1"/>
        <c:lblAlgn val="ctr"/>
        <c:lblOffset val="100"/>
        <c:noMultiLvlLbl val="0"/>
      </c:catAx>
      <c:valAx>
        <c:axId val="26557875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5577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Horní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'2004'!$P$1:$Q$1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'2004'!$Q$3:$Q$8</c:f>
              <c:numCache>
                <c:formatCode># ##0,00</c:formatCode>
                <c:ptCount val="6"/>
                <c:pt idx="0">
                  <c:v>40.425531914893611</c:v>
                </c:pt>
                <c:pt idx="1">
                  <c:v>19.148936170212767</c:v>
                </c:pt>
                <c:pt idx="2">
                  <c:v>8.5106382978723403</c:v>
                </c:pt>
                <c:pt idx="3">
                  <c:v>6.3829787234042552</c:v>
                </c:pt>
                <c:pt idx="4">
                  <c:v>0</c:v>
                </c:pt>
                <c:pt idx="5">
                  <c:v>23.404255319148938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833152"/>
        <c:axId val="268834688"/>
      </c:barChart>
      <c:catAx>
        <c:axId val="26883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268834688"/>
        <c:crosses val="autoZero"/>
        <c:auto val="1"/>
        <c:lblAlgn val="ctr"/>
        <c:lblOffset val="100"/>
        <c:noMultiLvlLbl val="0"/>
      </c:catAx>
      <c:valAx>
        <c:axId val="26883468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8833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Dolní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'2004'!$R$1:$S$1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'2004'!$S$3:$S$8</c:f>
              <c:numCache>
                <c:formatCode># ##0,00</c:formatCode>
                <c:ptCount val="6"/>
                <c:pt idx="0">
                  <c:v>22.943722943722943</c:v>
                </c:pt>
                <c:pt idx="1">
                  <c:v>20.779220779220779</c:v>
                </c:pt>
                <c:pt idx="2">
                  <c:v>23.809523809523807</c:v>
                </c:pt>
                <c:pt idx="3">
                  <c:v>14.71861471861472</c:v>
                </c:pt>
                <c:pt idx="4">
                  <c:v>5.1948051948051948</c:v>
                </c:pt>
                <c:pt idx="5">
                  <c:v>6.4935064935064926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865536"/>
        <c:axId val="268867072"/>
      </c:barChart>
      <c:catAx>
        <c:axId val="26886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68867072"/>
        <c:crosses val="autoZero"/>
        <c:auto val="1"/>
        <c:lblAlgn val="ctr"/>
        <c:lblOffset val="100"/>
        <c:noMultiLvlLbl val="0"/>
      </c:catAx>
      <c:valAx>
        <c:axId val="26886707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8865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Bukovec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'2004'!$Z$1:$AA$1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'2004'!$AA$3:$AA$8</c:f>
              <c:numCache>
                <c:formatCode># ##0,00</c:formatCode>
                <c:ptCount val="6"/>
                <c:pt idx="0">
                  <c:v>12.424242424242424</c:v>
                </c:pt>
                <c:pt idx="1">
                  <c:v>32.121212121212125</c:v>
                </c:pt>
                <c:pt idx="2">
                  <c:v>1.8181818181818181</c:v>
                </c:pt>
                <c:pt idx="3">
                  <c:v>44.242424242424242</c:v>
                </c:pt>
                <c:pt idx="4">
                  <c:v>2.7272727272727271</c:v>
                </c:pt>
                <c:pt idx="5">
                  <c:v>4.5454545454545459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889472"/>
        <c:axId val="268895360"/>
      </c:barChart>
      <c:catAx>
        <c:axId val="268889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68895360"/>
        <c:crosses val="autoZero"/>
        <c:auto val="1"/>
        <c:lblAlgn val="ctr"/>
        <c:lblOffset val="100"/>
        <c:noMultiLvlLbl val="0"/>
      </c:catAx>
      <c:valAx>
        <c:axId val="26889536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888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Písek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'2004'!$AB$1:$AC$1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'2004'!$AC$3:$AC$8</c:f>
              <c:numCache>
                <c:formatCode># ##0,00</c:formatCode>
                <c:ptCount val="6"/>
                <c:pt idx="0">
                  <c:v>26.451612903225808</c:v>
                </c:pt>
                <c:pt idx="1">
                  <c:v>24.516129032258064</c:v>
                </c:pt>
                <c:pt idx="2">
                  <c:v>4.838709677419355</c:v>
                </c:pt>
                <c:pt idx="3">
                  <c:v>20.64516129032258</c:v>
                </c:pt>
                <c:pt idx="4">
                  <c:v>6.4516129032258061</c:v>
                </c:pt>
                <c:pt idx="5">
                  <c:v>11.29032258064516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25952"/>
        <c:axId val="268927744"/>
      </c:barChart>
      <c:catAx>
        <c:axId val="26892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68927744"/>
        <c:crosses val="autoZero"/>
        <c:auto val="1"/>
        <c:lblAlgn val="ctr"/>
        <c:lblOffset val="100"/>
        <c:noMultiLvlLbl val="0"/>
      </c:catAx>
      <c:valAx>
        <c:axId val="2689277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8925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Písečná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'2004'!$AF$1:$AG$1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'2004'!$AG$3:$AG$8</c:f>
              <c:numCache>
                <c:formatCode># ##0,00</c:formatCode>
                <c:ptCount val="6"/>
                <c:pt idx="0">
                  <c:v>39.568345323741006</c:v>
                </c:pt>
                <c:pt idx="1">
                  <c:v>23.741007194244602</c:v>
                </c:pt>
                <c:pt idx="2">
                  <c:v>5.0359712230215825</c:v>
                </c:pt>
                <c:pt idx="3">
                  <c:v>12.949640287769784</c:v>
                </c:pt>
                <c:pt idx="4">
                  <c:v>7.9136690647482011</c:v>
                </c:pt>
                <c:pt idx="5">
                  <c:v>6.4748201438848918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600832"/>
        <c:axId val="270602624"/>
      </c:barChart>
      <c:catAx>
        <c:axId val="27060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70602624"/>
        <c:crosses val="autoZero"/>
        <c:auto val="1"/>
        <c:lblAlgn val="ctr"/>
        <c:lblOffset val="100"/>
        <c:noMultiLvlLbl val="0"/>
      </c:catAx>
      <c:valAx>
        <c:axId val="27060262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060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Bocanovice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'2004'!$T$1:$U$1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'2004'!$U$3:$U$8</c:f>
              <c:numCache>
                <c:formatCode># ##0,00</c:formatCode>
                <c:ptCount val="6"/>
                <c:pt idx="0">
                  <c:v>14.285714285714285</c:v>
                </c:pt>
                <c:pt idx="1">
                  <c:v>37.362637362637365</c:v>
                </c:pt>
                <c:pt idx="2">
                  <c:v>17.582417582417584</c:v>
                </c:pt>
                <c:pt idx="3">
                  <c:v>9.8901098901098905</c:v>
                </c:pt>
                <c:pt idx="4">
                  <c:v>12.087912087912088</c:v>
                </c:pt>
                <c:pt idx="5">
                  <c:v>6.593406593406594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633600"/>
        <c:axId val="270639488"/>
      </c:barChart>
      <c:catAx>
        <c:axId val="27063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270639488"/>
        <c:crosses val="autoZero"/>
        <c:auto val="1"/>
        <c:lblAlgn val="ctr"/>
        <c:lblOffset val="100"/>
        <c:noMultiLvlLbl val="0"/>
      </c:catAx>
      <c:valAx>
        <c:axId val="27063948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0633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Vendryně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'2000'!$H$1:$I$1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'2000'!$I$3:$I$8</c:f>
              <c:numCache>
                <c:formatCode># ##0,00</c:formatCode>
                <c:ptCount val="6"/>
                <c:pt idx="0">
                  <c:v>27.392120075046904</c:v>
                </c:pt>
                <c:pt idx="1">
                  <c:v>13.696060037523452</c:v>
                </c:pt>
                <c:pt idx="2">
                  <c:v>13.03939962476548</c:v>
                </c:pt>
                <c:pt idx="3">
                  <c:v>21.200750469043154</c:v>
                </c:pt>
                <c:pt idx="4">
                  <c:v>11.913696060037523</c:v>
                </c:pt>
                <c:pt idx="5">
                  <c:v>9.0994371482176355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06592"/>
        <c:axId val="240208128"/>
      </c:barChart>
      <c:catAx>
        <c:axId val="24020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40208128"/>
        <c:crosses val="autoZero"/>
        <c:auto val="1"/>
        <c:lblAlgn val="ctr"/>
        <c:lblOffset val="100"/>
        <c:noMultiLvlLbl val="0"/>
      </c:catAx>
      <c:valAx>
        <c:axId val="24020812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020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Mosty u Jablunkova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'2004'!$V$1:$W$1</c:f>
              <c:strCache>
                <c:ptCount val="1"/>
                <c:pt idx="0">
                  <c:v>Mosty u Jabl.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'2004'!$W$3:$W$8</c:f>
              <c:numCache>
                <c:formatCode># ##0,00</c:formatCode>
                <c:ptCount val="6"/>
                <c:pt idx="0">
                  <c:v>37.108792846497764</c:v>
                </c:pt>
                <c:pt idx="1">
                  <c:v>19.821162444113263</c:v>
                </c:pt>
                <c:pt idx="2">
                  <c:v>9.5380029806259312</c:v>
                </c:pt>
                <c:pt idx="3">
                  <c:v>10.432190760059612</c:v>
                </c:pt>
                <c:pt idx="4">
                  <c:v>6.4083457526080485</c:v>
                </c:pt>
                <c:pt idx="5">
                  <c:v>10.134128166915051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84192"/>
        <c:axId val="271790080"/>
      </c:barChart>
      <c:catAx>
        <c:axId val="27178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271790080"/>
        <c:crosses val="autoZero"/>
        <c:auto val="1"/>
        <c:lblAlgn val="ctr"/>
        <c:lblOffset val="100"/>
        <c:noMultiLvlLbl val="0"/>
      </c:catAx>
      <c:valAx>
        <c:axId val="27179008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1784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Hrčava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'2004'!$X$1:$Y$1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'2004'!$Y$3:$Y$8</c:f>
              <c:numCache>
                <c:formatCode># ##0,00</c:formatCode>
                <c:ptCount val="6"/>
                <c:pt idx="0">
                  <c:v>42.307692307692307</c:v>
                </c:pt>
                <c:pt idx="1">
                  <c:v>21.153846153846153</c:v>
                </c:pt>
                <c:pt idx="2">
                  <c:v>1.9230769230769231</c:v>
                </c:pt>
                <c:pt idx="3">
                  <c:v>9.6153846153846168</c:v>
                </c:pt>
                <c:pt idx="4">
                  <c:v>7.6923076923076925</c:v>
                </c:pt>
                <c:pt idx="5">
                  <c:v>3.8461538461538463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28864"/>
        <c:axId val="271830400"/>
      </c:barChart>
      <c:catAx>
        <c:axId val="27182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271830400"/>
        <c:crosses val="autoZero"/>
        <c:auto val="1"/>
        <c:lblAlgn val="ctr"/>
        <c:lblOffset val="100"/>
        <c:noMultiLvlLbl val="0"/>
      </c:catAx>
      <c:valAx>
        <c:axId val="27183040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1828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'2008'!$B$1:$C$1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'2008'!$A$3:$A$8</c:f>
              <c:strCache>
                <c:ptCount val="6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  <c:pt idx="5">
                  <c:v>Strana zelených</c:v>
                </c:pt>
              </c:strCache>
            </c:strRef>
          </c:cat>
          <c:val>
            <c:numRef>
              <c:f>'2008'!$C$3:$C$8</c:f>
              <c:numCache>
                <c:formatCode># ##0,00</c:formatCode>
                <c:ptCount val="6"/>
                <c:pt idx="0">
                  <c:v>46.45669291338583</c:v>
                </c:pt>
                <c:pt idx="1">
                  <c:v>18.30708661417323</c:v>
                </c:pt>
                <c:pt idx="2">
                  <c:v>12.992125984251967</c:v>
                </c:pt>
                <c:pt idx="3">
                  <c:v>7.2834645669291334</c:v>
                </c:pt>
                <c:pt idx="4">
                  <c:v>11.220472440944881</c:v>
                </c:pt>
                <c:pt idx="5">
                  <c:v>0.39370078740157477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02784"/>
        <c:axId val="274504320"/>
      </c:barChart>
      <c:catAx>
        <c:axId val="27450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274504320"/>
        <c:crosses val="autoZero"/>
        <c:auto val="1"/>
        <c:lblAlgn val="ctr"/>
        <c:lblOffset val="100"/>
        <c:noMultiLvlLbl val="0"/>
      </c:catAx>
      <c:valAx>
        <c:axId val="27450432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450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'2008'!$D$1:$E$1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'2008'!$E$3:$E$7</c:f>
              <c:numCache>
                <c:formatCode># ##0,00</c:formatCode>
                <c:ptCount val="5"/>
                <c:pt idx="0">
                  <c:v>36.906290115532734</c:v>
                </c:pt>
                <c:pt idx="1">
                  <c:v>20.92426187419769</c:v>
                </c:pt>
                <c:pt idx="2">
                  <c:v>22.20795892169448</c:v>
                </c:pt>
                <c:pt idx="3">
                  <c:v>6.6110397946084722</c:v>
                </c:pt>
                <c:pt idx="4">
                  <c:v>9.7560975609756095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69536"/>
        <c:axId val="264771072"/>
      </c:barChart>
      <c:catAx>
        <c:axId val="2647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64771072"/>
        <c:crosses val="autoZero"/>
        <c:auto val="1"/>
        <c:lblAlgn val="ctr"/>
        <c:lblOffset val="100"/>
        <c:noMultiLvlLbl val="0"/>
      </c:catAx>
      <c:valAx>
        <c:axId val="264771072"/>
        <c:scaling>
          <c:orientation val="minMax"/>
          <c:max val="50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4769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'2008'!$F$1:$G$1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'2008'!$G$3:$G$7</c:f>
              <c:numCache>
                <c:formatCode># ##0,00</c:formatCode>
                <c:ptCount val="5"/>
                <c:pt idx="0">
                  <c:v>41.61073825503356</c:v>
                </c:pt>
                <c:pt idx="1">
                  <c:v>21.140939597315437</c:v>
                </c:pt>
                <c:pt idx="2">
                  <c:v>14.261744966442953</c:v>
                </c:pt>
                <c:pt idx="3">
                  <c:v>7.550335570469799</c:v>
                </c:pt>
                <c:pt idx="4">
                  <c:v>10.570469798657719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96800"/>
        <c:axId val="264798592"/>
      </c:barChart>
      <c:catAx>
        <c:axId val="26479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64798592"/>
        <c:crosses val="autoZero"/>
        <c:auto val="1"/>
        <c:lblAlgn val="ctr"/>
        <c:lblOffset val="100"/>
        <c:noMultiLvlLbl val="0"/>
      </c:catAx>
      <c:valAx>
        <c:axId val="26479859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6479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'2008'!$H$1:$I$1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'2008'!$I$3:$I$7</c:f>
              <c:numCache>
                <c:formatCode># ##0,00</c:formatCode>
                <c:ptCount val="5"/>
                <c:pt idx="0">
                  <c:v>38.876889848812098</c:v>
                </c:pt>
                <c:pt idx="1">
                  <c:v>20.734341252699785</c:v>
                </c:pt>
                <c:pt idx="2">
                  <c:v>24.190064794816415</c:v>
                </c:pt>
                <c:pt idx="3">
                  <c:v>5.9755219582433403</c:v>
                </c:pt>
                <c:pt idx="4">
                  <c:v>7.4154067674586033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125760"/>
        <c:axId val="275127296"/>
      </c:barChart>
      <c:catAx>
        <c:axId val="27512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275127296"/>
        <c:crosses val="autoZero"/>
        <c:auto val="1"/>
        <c:lblAlgn val="ctr"/>
        <c:lblOffset val="100"/>
        <c:noMultiLvlLbl val="0"/>
      </c:catAx>
      <c:valAx>
        <c:axId val="27512729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125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'2008'!$J$1:$K$1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'2008'!$K$3:$K$7</c:f>
              <c:numCache>
                <c:formatCode># ##0,00</c:formatCode>
                <c:ptCount val="5"/>
                <c:pt idx="0">
                  <c:v>53.5632183908046</c:v>
                </c:pt>
                <c:pt idx="1">
                  <c:v>13.103448275862069</c:v>
                </c:pt>
                <c:pt idx="2">
                  <c:v>13.103448275862069</c:v>
                </c:pt>
                <c:pt idx="3">
                  <c:v>8.9655172413793096</c:v>
                </c:pt>
                <c:pt idx="4">
                  <c:v>6.666666666666667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169664"/>
        <c:axId val="275171200"/>
      </c:barChart>
      <c:catAx>
        <c:axId val="27516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75171200"/>
        <c:crosses val="autoZero"/>
        <c:auto val="1"/>
        <c:lblAlgn val="ctr"/>
        <c:lblOffset val="100"/>
        <c:noMultiLvlLbl val="0"/>
      </c:catAx>
      <c:valAx>
        <c:axId val="27517120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169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'2008'!$L$1:$M$1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'2008'!$M$3:$M$7</c:f>
              <c:numCache>
                <c:formatCode># ##0,00</c:formatCode>
                <c:ptCount val="5"/>
                <c:pt idx="0">
                  <c:v>50.40650406504065</c:v>
                </c:pt>
                <c:pt idx="1">
                  <c:v>17.886178861788618</c:v>
                </c:pt>
                <c:pt idx="2">
                  <c:v>14.634146341463413</c:v>
                </c:pt>
                <c:pt idx="3">
                  <c:v>8.1300813008130071</c:v>
                </c:pt>
                <c:pt idx="4">
                  <c:v>6.5040650406504072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50880"/>
        <c:axId val="275464960"/>
      </c:barChart>
      <c:catAx>
        <c:axId val="275450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75464960"/>
        <c:crosses val="autoZero"/>
        <c:auto val="1"/>
        <c:lblAlgn val="ctr"/>
        <c:lblOffset val="100"/>
        <c:noMultiLvlLbl val="0"/>
      </c:catAx>
      <c:valAx>
        <c:axId val="27546496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45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'2008'!$T$1:$U$1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'2008'!$U$3:$U$7</c:f>
              <c:numCache>
                <c:formatCode># ##0,00</c:formatCode>
                <c:ptCount val="5"/>
                <c:pt idx="0">
                  <c:v>44.094488188976378</c:v>
                </c:pt>
                <c:pt idx="1">
                  <c:v>14.173228346456693</c:v>
                </c:pt>
                <c:pt idx="2">
                  <c:v>12.598425196850393</c:v>
                </c:pt>
                <c:pt idx="3">
                  <c:v>14.960629921259844</c:v>
                </c:pt>
                <c:pt idx="4">
                  <c:v>5.5118110236220472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82496"/>
        <c:axId val="275484032"/>
      </c:barChart>
      <c:catAx>
        <c:axId val="27548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75484032"/>
        <c:crosses val="autoZero"/>
        <c:auto val="1"/>
        <c:lblAlgn val="ctr"/>
        <c:lblOffset val="100"/>
        <c:noMultiLvlLbl val="0"/>
      </c:catAx>
      <c:valAx>
        <c:axId val="27548403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48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'2008'!$AD$1:$AE$1</c:f>
              <c:strCache>
                <c:ptCount val="1"/>
                <c:pt idx="0">
                  <c:v>Návsí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'2008'!$AE$3:$AE$7</c:f>
              <c:numCache>
                <c:formatCode># ##0,00</c:formatCode>
                <c:ptCount val="5"/>
                <c:pt idx="0">
                  <c:v>47.90243902439024</c:v>
                </c:pt>
                <c:pt idx="1">
                  <c:v>19.804878048780488</c:v>
                </c:pt>
                <c:pt idx="2">
                  <c:v>10.24390243902439</c:v>
                </c:pt>
                <c:pt idx="3">
                  <c:v>7.8048780487804876</c:v>
                </c:pt>
                <c:pt idx="4">
                  <c:v>9.463414634146341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784448"/>
        <c:axId val="275785984"/>
      </c:barChart>
      <c:catAx>
        <c:axId val="27578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75785984"/>
        <c:crosses val="autoZero"/>
        <c:auto val="1"/>
        <c:lblAlgn val="ctr"/>
        <c:lblOffset val="100"/>
        <c:noMultiLvlLbl val="0"/>
      </c:catAx>
      <c:valAx>
        <c:axId val="275785984"/>
        <c:scaling>
          <c:orientation val="minMax"/>
          <c:max val="50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784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Nýdek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'2000'!$F$1:$G$1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'2000'!$G$3:$G$8</c:f>
              <c:numCache>
                <c:formatCode># ##0,00</c:formatCode>
                <c:ptCount val="6"/>
                <c:pt idx="0">
                  <c:v>12.885662431941924</c:v>
                </c:pt>
                <c:pt idx="1">
                  <c:v>19.963702359346641</c:v>
                </c:pt>
                <c:pt idx="2">
                  <c:v>6.3520871143375679</c:v>
                </c:pt>
                <c:pt idx="3">
                  <c:v>36.479128856624321</c:v>
                </c:pt>
                <c:pt idx="4">
                  <c:v>14.882032667876588</c:v>
                </c:pt>
                <c:pt idx="5">
                  <c:v>7.2595281306715069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50880"/>
        <c:axId val="240252416"/>
      </c:barChart>
      <c:catAx>
        <c:axId val="240250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40252416"/>
        <c:crosses val="autoZero"/>
        <c:auto val="1"/>
        <c:lblAlgn val="ctr"/>
        <c:lblOffset val="100"/>
        <c:noMultiLvlLbl val="0"/>
      </c:catAx>
      <c:valAx>
        <c:axId val="24025241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025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'2008'!$N$1:$O$1</c:f>
              <c:strCache>
                <c:ptCount val="1"/>
                <c:pt idx="0">
                  <c:v>Jablunkov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'2008'!$O$3:$O$7</c:f>
              <c:numCache>
                <c:formatCode># ##0,00</c:formatCode>
                <c:ptCount val="5"/>
                <c:pt idx="0">
                  <c:v>46.051032806804379</c:v>
                </c:pt>
                <c:pt idx="1">
                  <c:v>24.848116646415551</c:v>
                </c:pt>
                <c:pt idx="2">
                  <c:v>4.9817739975698663</c:v>
                </c:pt>
                <c:pt idx="3">
                  <c:v>13.365735115431349</c:v>
                </c:pt>
                <c:pt idx="4">
                  <c:v>6.9866342648845681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03520"/>
        <c:axId val="275817600"/>
      </c:barChart>
      <c:catAx>
        <c:axId val="27580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75817600"/>
        <c:crosses val="autoZero"/>
        <c:auto val="1"/>
        <c:lblAlgn val="ctr"/>
        <c:lblOffset val="100"/>
        <c:noMultiLvlLbl val="0"/>
      </c:catAx>
      <c:valAx>
        <c:axId val="27581760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803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'2008'!$V$1:$W$1</c:f>
              <c:strCache>
                <c:ptCount val="1"/>
                <c:pt idx="0">
                  <c:v>Mosty u Jabl.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'2008'!$W$3:$W$7</c:f>
              <c:numCache>
                <c:formatCode># ##0,00</c:formatCode>
                <c:ptCount val="5"/>
                <c:pt idx="0">
                  <c:v>41.733870967741936</c:v>
                </c:pt>
                <c:pt idx="1">
                  <c:v>27.116935483870968</c:v>
                </c:pt>
                <c:pt idx="2">
                  <c:v>7.1572580645161299</c:v>
                </c:pt>
                <c:pt idx="3">
                  <c:v>11.995967741935484</c:v>
                </c:pt>
                <c:pt idx="4">
                  <c:v>7.3588709677419359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47424"/>
        <c:axId val="275849216"/>
      </c:barChart>
      <c:catAx>
        <c:axId val="2758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75849216"/>
        <c:crosses val="autoZero"/>
        <c:auto val="1"/>
        <c:lblAlgn val="ctr"/>
        <c:lblOffset val="100"/>
        <c:noMultiLvlLbl val="0"/>
      </c:catAx>
      <c:valAx>
        <c:axId val="27584921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847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'2008'!$AF$1:$AG$1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'2008'!$AG$3:$AG$7</c:f>
              <c:numCache>
                <c:formatCode># ##0,00</c:formatCode>
                <c:ptCount val="5"/>
                <c:pt idx="0">
                  <c:v>47.138047138047142</c:v>
                </c:pt>
                <c:pt idx="1">
                  <c:v>23.905723905723907</c:v>
                </c:pt>
                <c:pt idx="2">
                  <c:v>5.7239057239057241</c:v>
                </c:pt>
                <c:pt idx="3">
                  <c:v>10.1010101010101</c:v>
                </c:pt>
                <c:pt idx="4">
                  <c:v>8.7542087542087543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79040"/>
        <c:axId val="275880576"/>
      </c:barChart>
      <c:catAx>
        <c:axId val="27587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75880576"/>
        <c:crosses val="autoZero"/>
        <c:auto val="1"/>
        <c:lblAlgn val="ctr"/>
        <c:lblOffset val="100"/>
        <c:noMultiLvlLbl val="0"/>
      </c:catAx>
      <c:valAx>
        <c:axId val="27588057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5879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'2008'!$P$1:$Q$1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'2008'!$Q$3:$Q$7</c:f>
              <c:numCache>
                <c:formatCode># ##0,00</c:formatCode>
                <c:ptCount val="5"/>
                <c:pt idx="0">
                  <c:v>45.945945945945951</c:v>
                </c:pt>
                <c:pt idx="1">
                  <c:v>17.567567567567568</c:v>
                </c:pt>
                <c:pt idx="2">
                  <c:v>8.1081081081081088</c:v>
                </c:pt>
                <c:pt idx="3">
                  <c:v>20.27027027027027</c:v>
                </c:pt>
                <c:pt idx="4">
                  <c:v>4.0540540540540544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70816"/>
        <c:axId val="276772352"/>
      </c:barChart>
      <c:catAx>
        <c:axId val="27677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76772352"/>
        <c:crosses val="autoZero"/>
        <c:auto val="1"/>
        <c:lblAlgn val="ctr"/>
        <c:lblOffset val="100"/>
        <c:noMultiLvlLbl val="0"/>
      </c:catAx>
      <c:valAx>
        <c:axId val="27677235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6770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'2008'!$X$1:$Y$1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'2008'!$Y$3:$Y$7</c:f>
              <c:numCache>
                <c:formatCode># ##0,00</c:formatCode>
                <c:ptCount val="5"/>
                <c:pt idx="0">
                  <c:v>59.016393442622949</c:v>
                </c:pt>
                <c:pt idx="1">
                  <c:v>31.147540983606557</c:v>
                </c:pt>
                <c:pt idx="2">
                  <c:v>0</c:v>
                </c:pt>
                <c:pt idx="3">
                  <c:v>1.639344262295082</c:v>
                </c:pt>
                <c:pt idx="4">
                  <c:v>4.918032786885246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89888"/>
        <c:axId val="276791680"/>
      </c:barChart>
      <c:catAx>
        <c:axId val="27678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76791680"/>
        <c:crosses val="autoZero"/>
        <c:auto val="1"/>
        <c:lblAlgn val="ctr"/>
        <c:lblOffset val="100"/>
        <c:noMultiLvlLbl val="0"/>
      </c:catAx>
      <c:valAx>
        <c:axId val="27679168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6789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'2008'!$R$1:$S$1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'2008'!$S$3:$S$7</c:f>
              <c:numCache>
                <c:formatCode># ##0,00</c:formatCode>
                <c:ptCount val="5"/>
                <c:pt idx="0">
                  <c:v>42.194092827004219</c:v>
                </c:pt>
                <c:pt idx="1">
                  <c:v>25.316455696202532</c:v>
                </c:pt>
                <c:pt idx="2">
                  <c:v>6.3291139240506329</c:v>
                </c:pt>
                <c:pt idx="3">
                  <c:v>15.18987341772152</c:v>
                </c:pt>
                <c:pt idx="4">
                  <c:v>6.7510548523206744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94528"/>
        <c:axId val="276696064"/>
      </c:barChart>
      <c:catAx>
        <c:axId val="27669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76696064"/>
        <c:crosses val="autoZero"/>
        <c:auto val="1"/>
        <c:lblAlgn val="ctr"/>
        <c:lblOffset val="100"/>
        <c:noMultiLvlLbl val="0"/>
      </c:catAx>
      <c:valAx>
        <c:axId val="27669606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6694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'2008'!$Z$1:$AA$1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'2008'!$AA$3:$AA$7</c:f>
              <c:numCache>
                <c:formatCode># ##0,00</c:formatCode>
                <c:ptCount val="5"/>
                <c:pt idx="0">
                  <c:v>71.632653061224488</c:v>
                </c:pt>
                <c:pt idx="1">
                  <c:v>9.387755102040817</c:v>
                </c:pt>
                <c:pt idx="2">
                  <c:v>2.6530612244897958</c:v>
                </c:pt>
                <c:pt idx="3">
                  <c:v>12.040816326530612</c:v>
                </c:pt>
                <c:pt idx="4">
                  <c:v>2.6530612244897958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34720"/>
        <c:axId val="276736256"/>
      </c:barChart>
      <c:catAx>
        <c:axId val="27673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76736256"/>
        <c:crosses val="autoZero"/>
        <c:auto val="1"/>
        <c:lblAlgn val="ctr"/>
        <c:lblOffset val="100"/>
        <c:noMultiLvlLbl val="0"/>
      </c:catAx>
      <c:valAx>
        <c:axId val="27673625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6734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'2008'!$AB$1:$AC$1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'2008'!$A$3:$A$7</c:f>
              <c:strCache>
                <c:ptCount val="5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</c:strCache>
            </c:strRef>
          </c:cat>
          <c:val>
            <c:numRef>
              <c:f>'2008'!$AC$3:$AC$7</c:f>
              <c:numCache>
                <c:formatCode># ##0,00</c:formatCode>
                <c:ptCount val="5"/>
                <c:pt idx="0">
                  <c:v>56.261682242990652</c:v>
                </c:pt>
                <c:pt idx="1">
                  <c:v>21.121495327102803</c:v>
                </c:pt>
                <c:pt idx="2">
                  <c:v>3.1775700934579438</c:v>
                </c:pt>
                <c:pt idx="3">
                  <c:v>8.9719626168224291</c:v>
                </c:pt>
                <c:pt idx="4">
                  <c:v>6.1682242990654199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89664"/>
        <c:axId val="277095552"/>
      </c:barChart>
      <c:catAx>
        <c:axId val="27708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77095552"/>
        <c:crosses val="autoZero"/>
        <c:auto val="1"/>
        <c:lblAlgn val="ctr"/>
        <c:lblOffset val="100"/>
        <c:noMultiLvlLbl val="0"/>
      </c:catAx>
      <c:valAx>
        <c:axId val="27709555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7089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'2012'!$B$1:$C$1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'2012'!$C$3:$C$8</c:f>
              <c:numCache>
                <c:formatCode># ##0,00</c:formatCode>
                <c:ptCount val="6"/>
                <c:pt idx="0">
                  <c:v>38.5</c:v>
                </c:pt>
                <c:pt idx="1">
                  <c:v>10.75</c:v>
                </c:pt>
                <c:pt idx="2">
                  <c:v>5.75</c:v>
                </c:pt>
                <c:pt idx="3">
                  <c:v>5.75</c:v>
                </c:pt>
                <c:pt idx="4">
                  <c:v>10.25</c:v>
                </c:pt>
                <c:pt idx="5">
                  <c:v>13.25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797760"/>
        <c:axId val="279799296"/>
      </c:barChart>
      <c:catAx>
        <c:axId val="27979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279799296"/>
        <c:crosses val="autoZero"/>
        <c:auto val="1"/>
        <c:lblAlgn val="ctr"/>
        <c:lblOffset val="100"/>
        <c:noMultiLvlLbl val="0"/>
      </c:catAx>
      <c:valAx>
        <c:axId val="27979929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979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Bystřice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'2012'!$D$1:$E$1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'2012'!$E$3:$E$8</c:f>
              <c:numCache>
                <c:formatCode># ##0,00</c:formatCode>
                <c:ptCount val="6"/>
                <c:pt idx="0">
                  <c:v>24.522968197879859</c:v>
                </c:pt>
                <c:pt idx="1">
                  <c:v>38.021201413427562</c:v>
                </c:pt>
                <c:pt idx="2">
                  <c:v>5.3710247349823321</c:v>
                </c:pt>
                <c:pt idx="3">
                  <c:v>8.8339222614840995</c:v>
                </c:pt>
                <c:pt idx="4">
                  <c:v>10.035335689045937</c:v>
                </c:pt>
                <c:pt idx="5">
                  <c:v>4.3816254416961131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825792"/>
        <c:axId val="279835776"/>
      </c:barChart>
      <c:catAx>
        <c:axId val="2798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79835776"/>
        <c:crosses val="autoZero"/>
        <c:auto val="1"/>
        <c:lblAlgn val="ctr"/>
        <c:lblOffset val="100"/>
        <c:noMultiLvlLbl val="0"/>
      </c:catAx>
      <c:valAx>
        <c:axId val="27983577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9825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'2000'!$N$1:$O$1</c:f>
              <c:strCache>
                <c:ptCount val="1"/>
                <c:pt idx="0">
                  <c:v>Jablunkov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'2000'!$O$3:$O$8</c:f>
              <c:numCache>
                <c:formatCode># ##0,00</c:formatCode>
                <c:ptCount val="6"/>
                <c:pt idx="0">
                  <c:v>20.573476702508962</c:v>
                </c:pt>
                <c:pt idx="1">
                  <c:v>24.659498207885306</c:v>
                </c:pt>
                <c:pt idx="2">
                  <c:v>27.956989247311824</c:v>
                </c:pt>
                <c:pt idx="3">
                  <c:v>6.021505376344086</c:v>
                </c:pt>
                <c:pt idx="4">
                  <c:v>10.465949820788531</c:v>
                </c:pt>
                <c:pt idx="5">
                  <c:v>6.5232974910394255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86560"/>
        <c:axId val="241992448"/>
      </c:barChart>
      <c:catAx>
        <c:axId val="24198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41992448"/>
        <c:crosses val="autoZero"/>
        <c:auto val="1"/>
        <c:lblAlgn val="ctr"/>
        <c:lblOffset val="100"/>
        <c:noMultiLvlLbl val="0"/>
      </c:catAx>
      <c:valAx>
        <c:axId val="24199244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1986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Vendryně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'2012'!$H$1:$I$1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'2012'!$I$3:$I$8</c:f>
              <c:numCache>
                <c:formatCode># ##0,00</c:formatCode>
                <c:ptCount val="6"/>
                <c:pt idx="0">
                  <c:v>27.990235964198533</c:v>
                </c:pt>
                <c:pt idx="1">
                  <c:v>16.354759967453212</c:v>
                </c:pt>
                <c:pt idx="2">
                  <c:v>12.286411716842961</c:v>
                </c:pt>
                <c:pt idx="3">
                  <c:v>10.252237591537835</c:v>
                </c:pt>
                <c:pt idx="4">
                  <c:v>12.611879576891782</c:v>
                </c:pt>
                <c:pt idx="5">
                  <c:v>8.6248982912937358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735296"/>
        <c:axId val="279741184"/>
      </c:barChart>
      <c:catAx>
        <c:axId val="27973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79741184"/>
        <c:crosses val="autoZero"/>
        <c:auto val="1"/>
        <c:lblAlgn val="ctr"/>
        <c:lblOffset val="100"/>
        <c:noMultiLvlLbl val="0"/>
      </c:catAx>
      <c:valAx>
        <c:axId val="27974118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973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Nýdek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'2012'!$F$1:$G$1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'2012'!$G$3:$G$8</c:f>
              <c:numCache>
                <c:formatCode># ##0,00</c:formatCode>
                <c:ptCount val="6"/>
                <c:pt idx="0">
                  <c:v>32.679738562091501</c:v>
                </c:pt>
                <c:pt idx="1">
                  <c:v>16.557734204793029</c:v>
                </c:pt>
                <c:pt idx="2">
                  <c:v>6.5359477124183014</c:v>
                </c:pt>
                <c:pt idx="3">
                  <c:v>10.893246187363834</c:v>
                </c:pt>
                <c:pt idx="4">
                  <c:v>15.032679738562091</c:v>
                </c:pt>
                <c:pt idx="5">
                  <c:v>4.3572984749455337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771776"/>
        <c:axId val="280105344"/>
      </c:barChart>
      <c:catAx>
        <c:axId val="27977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80105344"/>
        <c:crosses val="autoZero"/>
        <c:auto val="1"/>
        <c:lblAlgn val="ctr"/>
        <c:lblOffset val="100"/>
        <c:noMultiLvlLbl val="0"/>
      </c:catAx>
      <c:valAx>
        <c:axId val="2801053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97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'2012'!$N$1:$O$1</c:f>
              <c:strCache>
                <c:ptCount val="1"/>
                <c:pt idx="0">
                  <c:v>Jablunkov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'2012'!$O$3:$O$8</c:f>
              <c:numCache>
                <c:formatCode># ##0,00</c:formatCode>
                <c:ptCount val="6"/>
                <c:pt idx="0">
                  <c:v>27.339719970523213</c:v>
                </c:pt>
                <c:pt idx="1">
                  <c:v>8.6219602063375085</c:v>
                </c:pt>
                <c:pt idx="2">
                  <c:v>21.149594694178333</c:v>
                </c:pt>
                <c:pt idx="3">
                  <c:v>22.991893883566693</c:v>
                </c:pt>
                <c:pt idx="4">
                  <c:v>10.243183492999263</c:v>
                </c:pt>
                <c:pt idx="5">
                  <c:v>1.6949152542372881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1840"/>
        <c:axId val="280133632"/>
      </c:barChart>
      <c:catAx>
        <c:axId val="28013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80133632"/>
        <c:crosses val="autoZero"/>
        <c:auto val="1"/>
        <c:lblAlgn val="ctr"/>
        <c:lblOffset val="100"/>
        <c:noMultiLvlLbl val="0"/>
      </c:catAx>
      <c:valAx>
        <c:axId val="28013363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013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Návsí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'2012'!$AD$1:$AE$1</c:f>
              <c:strCache>
                <c:ptCount val="1"/>
                <c:pt idx="0">
                  <c:v>Návsí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'2012'!$AE$3:$AE$8</c:f>
              <c:numCache>
                <c:formatCode># ##0,00</c:formatCode>
                <c:ptCount val="6"/>
                <c:pt idx="0">
                  <c:v>30.346475507765831</c:v>
                </c:pt>
                <c:pt idx="1">
                  <c:v>12.783751493428912</c:v>
                </c:pt>
                <c:pt idx="2">
                  <c:v>12.305854241338112</c:v>
                </c:pt>
                <c:pt idx="3">
                  <c:v>17.443249701314219</c:v>
                </c:pt>
                <c:pt idx="4">
                  <c:v>14.814814814814813</c:v>
                </c:pt>
                <c:pt idx="5">
                  <c:v>3.3452807646356031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60128"/>
        <c:axId val="280161664"/>
      </c:barChart>
      <c:catAx>
        <c:axId val="28016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80161664"/>
        <c:crosses val="autoZero"/>
        <c:auto val="1"/>
        <c:lblAlgn val="ctr"/>
        <c:lblOffset val="100"/>
        <c:noMultiLvlLbl val="0"/>
      </c:catAx>
      <c:valAx>
        <c:axId val="28016166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0160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Bukovec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'2012'!$Z$1:$AA$1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'2012'!$AA$3:$AA$8</c:f>
              <c:numCache>
                <c:formatCode># ##0,00</c:formatCode>
                <c:ptCount val="6"/>
                <c:pt idx="0">
                  <c:v>28.828828828828829</c:v>
                </c:pt>
                <c:pt idx="1">
                  <c:v>4.8048048048048049</c:v>
                </c:pt>
                <c:pt idx="2">
                  <c:v>36.636636636636638</c:v>
                </c:pt>
                <c:pt idx="3">
                  <c:v>13.513513513513514</c:v>
                </c:pt>
                <c:pt idx="4">
                  <c:v>3.0030030030030028</c:v>
                </c:pt>
                <c:pt idx="5">
                  <c:v>2.1021021021021022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60704"/>
        <c:axId val="282762240"/>
      </c:barChart>
      <c:catAx>
        <c:axId val="28276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282762240"/>
        <c:crosses val="autoZero"/>
        <c:auto val="1"/>
        <c:lblAlgn val="ctr"/>
        <c:lblOffset val="100"/>
        <c:noMultiLvlLbl val="0"/>
      </c:catAx>
      <c:valAx>
        <c:axId val="28276224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27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Písek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'2012'!$AB$1:$AC$1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'2012'!$AC$3:$AC$8</c:f>
              <c:numCache>
                <c:formatCode># ##0,00</c:formatCode>
                <c:ptCount val="6"/>
                <c:pt idx="0">
                  <c:v>30.026109660574413</c:v>
                </c:pt>
                <c:pt idx="1">
                  <c:v>7.0496083550913839</c:v>
                </c:pt>
                <c:pt idx="2">
                  <c:v>25.326370757180154</c:v>
                </c:pt>
                <c:pt idx="3">
                  <c:v>14.621409921671018</c:v>
                </c:pt>
                <c:pt idx="4">
                  <c:v>11.488250652741515</c:v>
                </c:pt>
                <c:pt idx="5">
                  <c:v>1.8276762402088773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28256"/>
        <c:axId val="282929792"/>
      </c:barChart>
      <c:catAx>
        <c:axId val="2829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82929792"/>
        <c:crosses val="autoZero"/>
        <c:auto val="1"/>
        <c:lblAlgn val="ctr"/>
        <c:lblOffset val="100"/>
        <c:noMultiLvlLbl val="0"/>
      </c:catAx>
      <c:valAx>
        <c:axId val="28292979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292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Milíkov</a:t>
            </a:r>
          </a:p>
        </c:rich>
      </c:tx>
      <c:layout>
        <c:manualLayout>
          <c:xMode val="edge"/>
          <c:yMode val="edge"/>
          <c:x val="0.42987546988846431"/>
          <c:y val="2.356405387076693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'2012'!$J$1:$K$1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'2012'!$K$3:$K$8</c:f>
              <c:numCache>
                <c:formatCode># ##0,00</c:formatCode>
                <c:ptCount val="6"/>
                <c:pt idx="0">
                  <c:v>32.228915662650607</c:v>
                </c:pt>
                <c:pt idx="1">
                  <c:v>22.590361445783135</c:v>
                </c:pt>
                <c:pt idx="2">
                  <c:v>14.759036144578314</c:v>
                </c:pt>
                <c:pt idx="3">
                  <c:v>5.7228915662650603</c:v>
                </c:pt>
                <c:pt idx="4">
                  <c:v>10.240963855421686</c:v>
                </c:pt>
                <c:pt idx="5">
                  <c:v>3.9156626506024099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72928"/>
        <c:axId val="282974464"/>
      </c:barChart>
      <c:catAx>
        <c:axId val="28297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82974464"/>
        <c:crosses val="autoZero"/>
        <c:auto val="1"/>
        <c:lblAlgn val="ctr"/>
        <c:lblOffset val="100"/>
        <c:noMultiLvlLbl val="0"/>
      </c:catAx>
      <c:valAx>
        <c:axId val="28297446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2972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Košařiska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'2012'!$L$1:$M$1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'2012'!$M$3:$M$8</c:f>
              <c:numCache>
                <c:formatCode># ##0,00</c:formatCode>
                <c:ptCount val="6"/>
                <c:pt idx="0">
                  <c:v>21.839080459770116</c:v>
                </c:pt>
                <c:pt idx="1">
                  <c:v>21.839080459770116</c:v>
                </c:pt>
                <c:pt idx="2">
                  <c:v>13.793103448275861</c:v>
                </c:pt>
                <c:pt idx="3">
                  <c:v>18.390804597701148</c:v>
                </c:pt>
                <c:pt idx="4">
                  <c:v>4.5977011494252871</c:v>
                </c:pt>
                <c:pt idx="5">
                  <c:v>1.1494252873563218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267456"/>
        <c:axId val="283268992"/>
      </c:barChart>
      <c:catAx>
        <c:axId val="28326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83268992"/>
        <c:crosses val="autoZero"/>
        <c:auto val="1"/>
        <c:lblAlgn val="ctr"/>
        <c:lblOffset val="100"/>
        <c:noMultiLvlLbl val="0"/>
      </c:catAx>
      <c:valAx>
        <c:axId val="28326899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3267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Dolní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'2012'!$R$1:$S$1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'2012'!$S$3:$S$8</c:f>
              <c:numCache>
                <c:formatCode># ##0,00</c:formatCode>
                <c:ptCount val="6"/>
                <c:pt idx="0">
                  <c:v>30.243902439024389</c:v>
                </c:pt>
                <c:pt idx="1">
                  <c:v>9.2682926829268286</c:v>
                </c:pt>
                <c:pt idx="2">
                  <c:v>22.926829268292686</c:v>
                </c:pt>
                <c:pt idx="3">
                  <c:v>18.536585365853657</c:v>
                </c:pt>
                <c:pt idx="4">
                  <c:v>9.2682926829268286</c:v>
                </c:pt>
                <c:pt idx="5">
                  <c:v>0.48780487804878048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03936"/>
        <c:axId val="283305472"/>
      </c:barChart>
      <c:catAx>
        <c:axId val="28330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283305472"/>
        <c:crosses val="autoZero"/>
        <c:auto val="1"/>
        <c:lblAlgn val="ctr"/>
        <c:lblOffset val="100"/>
        <c:noMultiLvlLbl val="0"/>
      </c:catAx>
      <c:valAx>
        <c:axId val="28330547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330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Horní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'2012'!$P$1:$Q$1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'2012'!$Q$3:$Q$8</c:f>
              <c:numCache>
                <c:formatCode># ##0,00</c:formatCode>
                <c:ptCount val="6"/>
                <c:pt idx="0">
                  <c:v>22.222222222222221</c:v>
                </c:pt>
                <c:pt idx="1">
                  <c:v>5.5555555555555554</c:v>
                </c:pt>
                <c:pt idx="2">
                  <c:v>34.444444444444443</c:v>
                </c:pt>
                <c:pt idx="3">
                  <c:v>7.7777777777777777</c:v>
                </c:pt>
                <c:pt idx="4">
                  <c:v>15.555555555555555</c:v>
                </c:pt>
                <c:pt idx="5">
                  <c:v>3.3333333333333335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28576"/>
        <c:axId val="283534464"/>
      </c:barChart>
      <c:catAx>
        <c:axId val="28352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83534464"/>
        <c:crosses val="autoZero"/>
        <c:auto val="1"/>
        <c:lblAlgn val="ctr"/>
        <c:lblOffset val="100"/>
        <c:noMultiLvlLbl val="0"/>
      </c:catAx>
      <c:valAx>
        <c:axId val="28353446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352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Návsí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'2000'!$AD$1:$AE$1</c:f>
              <c:strCache>
                <c:ptCount val="1"/>
                <c:pt idx="0">
                  <c:v>Návsí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'2000'!$AE$3:$AE$8</c:f>
              <c:numCache>
                <c:formatCode># ##0,00</c:formatCode>
                <c:ptCount val="6"/>
                <c:pt idx="0">
                  <c:v>23.724137931034484</c:v>
                </c:pt>
                <c:pt idx="1">
                  <c:v>18.068965517241377</c:v>
                </c:pt>
                <c:pt idx="2">
                  <c:v>17.793103448275861</c:v>
                </c:pt>
                <c:pt idx="3">
                  <c:v>8.137931034482758</c:v>
                </c:pt>
                <c:pt idx="4">
                  <c:v>13.931034482758619</c:v>
                </c:pt>
                <c:pt idx="5">
                  <c:v>13.655172413793103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18560"/>
        <c:axId val="242487296"/>
      </c:barChart>
      <c:catAx>
        <c:axId val="24201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42487296"/>
        <c:crosses val="autoZero"/>
        <c:auto val="1"/>
        <c:lblAlgn val="ctr"/>
        <c:lblOffset val="100"/>
        <c:noMultiLvlLbl val="0"/>
      </c:catAx>
      <c:valAx>
        <c:axId val="24248729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2018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Bocanovice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'2012'!$T$1:$U$1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'2012'!$U$3:$U$8</c:f>
              <c:numCache>
                <c:formatCode># ##0,00</c:formatCode>
                <c:ptCount val="6"/>
                <c:pt idx="0">
                  <c:v>30.76923076923077</c:v>
                </c:pt>
                <c:pt idx="1">
                  <c:v>11.965811965811966</c:v>
                </c:pt>
                <c:pt idx="2">
                  <c:v>29.914529914529915</c:v>
                </c:pt>
                <c:pt idx="3">
                  <c:v>11.965811965811966</c:v>
                </c:pt>
                <c:pt idx="4">
                  <c:v>3.4188034188034191</c:v>
                </c:pt>
                <c:pt idx="5">
                  <c:v>0.85470085470085477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60960"/>
        <c:axId val="283562752"/>
      </c:barChart>
      <c:catAx>
        <c:axId val="28356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83562752"/>
        <c:crosses val="autoZero"/>
        <c:auto val="1"/>
        <c:lblAlgn val="ctr"/>
        <c:lblOffset val="100"/>
        <c:noMultiLvlLbl val="0"/>
      </c:catAx>
      <c:valAx>
        <c:axId val="28356275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8356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Písečná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'2012'!$AF$1:$AG$1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'2012'!$AG$3:$AG$8</c:f>
              <c:numCache>
                <c:formatCode># ##0,00</c:formatCode>
                <c:ptCount val="6"/>
                <c:pt idx="0">
                  <c:v>25.94142259414226</c:v>
                </c:pt>
                <c:pt idx="1">
                  <c:v>7.9497907949790791</c:v>
                </c:pt>
                <c:pt idx="2">
                  <c:v>25.10460251046025</c:v>
                </c:pt>
                <c:pt idx="3">
                  <c:v>21.338912133891213</c:v>
                </c:pt>
                <c:pt idx="4">
                  <c:v>10.460251046025103</c:v>
                </c:pt>
                <c:pt idx="5">
                  <c:v>0.83682008368200833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04160"/>
        <c:axId val="298214144"/>
      </c:barChart>
      <c:catAx>
        <c:axId val="29820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98214144"/>
        <c:crosses val="autoZero"/>
        <c:auto val="1"/>
        <c:lblAlgn val="ctr"/>
        <c:lblOffset val="100"/>
        <c:noMultiLvlLbl val="0"/>
      </c:catAx>
      <c:valAx>
        <c:axId val="2982141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820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Mosty u Jablunkova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'2012'!$V$1:$W$1</c:f>
              <c:strCache>
                <c:ptCount val="1"/>
                <c:pt idx="0">
                  <c:v>Mosty u Jabl.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'2012'!$W$3:$W$8</c:f>
              <c:numCache>
                <c:formatCode># ##0,00</c:formatCode>
                <c:ptCount val="6"/>
                <c:pt idx="0">
                  <c:v>25.911949685534591</c:v>
                </c:pt>
                <c:pt idx="1">
                  <c:v>7.2955974842767297</c:v>
                </c:pt>
                <c:pt idx="2">
                  <c:v>24.654088050314467</c:v>
                </c:pt>
                <c:pt idx="3">
                  <c:v>19.119496855345915</c:v>
                </c:pt>
                <c:pt idx="4">
                  <c:v>8.5534591194968552</c:v>
                </c:pt>
                <c:pt idx="5">
                  <c:v>4.2767295597484276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40640"/>
        <c:axId val="298246528"/>
      </c:barChart>
      <c:catAx>
        <c:axId val="29824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98246528"/>
        <c:crosses val="autoZero"/>
        <c:auto val="1"/>
        <c:lblAlgn val="ctr"/>
        <c:lblOffset val="100"/>
        <c:noMultiLvlLbl val="0"/>
      </c:catAx>
      <c:valAx>
        <c:axId val="29824652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824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Hrčava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'2012'!$X$1:$Y$1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99FF"/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'2012'!$Y$3:$Y$8</c:f>
              <c:numCache>
                <c:formatCode># ##0,00</c:formatCode>
                <c:ptCount val="6"/>
                <c:pt idx="0">
                  <c:v>83.168316831683171</c:v>
                </c:pt>
                <c:pt idx="1">
                  <c:v>0</c:v>
                </c:pt>
                <c:pt idx="2">
                  <c:v>1.9801980198019802</c:v>
                </c:pt>
                <c:pt idx="3">
                  <c:v>11.881188118811881</c:v>
                </c:pt>
                <c:pt idx="4">
                  <c:v>2.9702970297029703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43360"/>
        <c:axId val="298549248"/>
      </c:barChart>
      <c:catAx>
        <c:axId val="29854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298549248"/>
        <c:crosses val="autoZero"/>
        <c:auto val="1"/>
        <c:lblAlgn val="ctr"/>
        <c:lblOffset val="100"/>
        <c:noMultiLvlLbl val="0"/>
      </c:catAx>
      <c:valAx>
        <c:axId val="29854924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8543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Jablunkovsko 2000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'2000'!$A$1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'2000'!$AI$3:$AI$8</c:f>
              <c:numCache>
                <c:formatCode># ##0,00</c:formatCode>
                <c:ptCount val="6"/>
                <c:pt idx="0">
                  <c:v>25.988039521580863</c:v>
                </c:pt>
                <c:pt idx="1">
                  <c:v>19.539781591263651</c:v>
                </c:pt>
                <c:pt idx="2">
                  <c:v>17.52470098803952</c:v>
                </c:pt>
                <c:pt idx="3">
                  <c:v>12.038481539261571</c:v>
                </c:pt>
                <c:pt idx="4">
                  <c:v>11.40145605824233</c:v>
                </c:pt>
                <c:pt idx="5">
                  <c:v>9.3343733749349962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81376"/>
        <c:axId val="274582912"/>
      </c:barChart>
      <c:catAx>
        <c:axId val="27458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74582912"/>
        <c:crosses val="autoZero"/>
        <c:auto val="1"/>
        <c:lblAlgn val="ctr"/>
        <c:lblOffset val="100"/>
        <c:noMultiLvlLbl val="0"/>
      </c:catAx>
      <c:valAx>
        <c:axId val="274582912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45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Jablunkovsko 2004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'2004'!$A$1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6699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'2004'!$AI$3:$AI$8</c:f>
              <c:numCache>
                <c:formatCode># ##0,00</c:formatCode>
                <c:ptCount val="6"/>
                <c:pt idx="0">
                  <c:v>26.880341880341881</c:v>
                </c:pt>
                <c:pt idx="1">
                  <c:v>15.341880341880342</c:v>
                </c:pt>
                <c:pt idx="2">
                  <c:v>14.25925925925926</c:v>
                </c:pt>
                <c:pt idx="3">
                  <c:v>14.13105413105413</c:v>
                </c:pt>
                <c:pt idx="4">
                  <c:v>13.319088319088317</c:v>
                </c:pt>
                <c:pt idx="5">
                  <c:v>11.125356125356126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22336"/>
        <c:axId val="274623872"/>
      </c:barChart>
      <c:catAx>
        <c:axId val="27462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74623872"/>
        <c:crosses val="autoZero"/>
        <c:auto val="1"/>
        <c:lblAlgn val="ctr"/>
        <c:lblOffset val="100"/>
        <c:noMultiLvlLbl val="0"/>
      </c:catAx>
      <c:valAx>
        <c:axId val="274623872"/>
        <c:scaling>
          <c:orientation val="minMax"/>
          <c:max val="40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7462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Jablunkovsko 2008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'2008'!$A$1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'2008'!$A$3:$A$8</c:f>
              <c:strCache>
                <c:ptCount val="6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  <c:pt idx="5">
                  <c:v>Strana zelených</c:v>
                </c:pt>
              </c:strCache>
            </c:strRef>
          </c:cat>
          <c:val>
            <c:numRef>
              <c:f>'2008'!$AI$3:$AI$8</c:f>
              <c:numCache>
                <c:formatCode># ##0,00</c:formatCode>
                <c:ptCount val="6"/>
                <c:pt idx="0">
                  <c:v>45.328445457247597</c:v>
                </c:pt>
                <c:pt idx="1">
                  <c:v>21.133458832854455</c:v>
                </c:pt>
                <c:pt idx="2">
                  <c:v>12.384821163182403</c:v>
                </c:pt>
                <c:pt idx="3">
                  <c:v>9.3530169424353513</c:v>
                </c:pt>
                <c:pt idx="4">
                  <c:v>7.9064698305756469</c:v>
                </c:pt>
                <c:pt idx="5">
                  <c:v>1.040324977707322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74848"/>
        <c:axId val="299376640"/>
      </c:barChart>
      <c:catAx>
        <c:axId val="29937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299376640"/>
        <c:crosses val="autoZero"/>
        <c:auto val="1"/>
        <c:lblAlgn val="ctr"/>
        <c:lblOffset val="100"/>
        <c:noMultiLvlLbl val="0"/>
      </c:catAx>
      <c:valAx>
        <c:axId val="29937664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937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Jablunkovsko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'2000'!$A$1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'2012'!$AI$3:$AI$8</c:f>
              <c:numCache>
                <c:formatCode># ##0,00</c:formatCode>
                <c:ptCount val="6"/>
                <c:pt idx="0">
                  <c:v>28.965270318653779</c:v>
                </c:pt>
                <c:pt idx="1">
                  <c:v>15.920754266618928</c:v>
                </c:pt>
                <c:pt idx="2">
                  <c:v>15.765604487408998</c:v>
                </c:pt>
                <c:pt idx="3">
                  <c:v>14.226041293710468</c:v>
                </c:pt>
                <c:pt idx="4">
                  <c:v>10.681465568683613</c:v>
                </c:pt>
                <c:pt idx="5">
                  <c:v>4.308390022675737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11712"/>
        <c:axId val="299417600"/>
      </c:barChart>
      <c:catAx>
        <c:axId val="29941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299417600"/>
        <c:crosses val="autoZero"/>
        <c:auto val="1"/>
        <c:lblAlgn val="ctr"/>
        <c:lblOffset val="100"/>
        <c:noMultiLvlLbl val="0"/>
      </c:catAx>
      <c:valAx>
        <c:axId val="29941760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9411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</a:t>
            </a:r>
            <a:r>
              <a:rPr lang="cs-CZ" baseline="0"/>
              <a:t> volby 2000 - 2012</a:t>
            </a:r>
            <a:endParaRPr lang="cs-CZ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'G-Jablunkovsko'!$R$2</c:f>
              <c:strCache>
                <c:ptCount val="1"/>
                <c:pt idx="0">
                  <c:v>ODS</c:v>
                </c:pt>
              </c:strCache>
            </c:strRef>
          </c:tx>
          <c:marker>
            <c:symbol val="none"/>
          </c:marker>
          <c:cat>
            <c:numRef>
              <c:f>'G-Jablunkovsko'!$S$1:$V$1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'G-Jablunkovsko'!$S$2:$V$2</c:f>
              <c:numCache>
                <c:formatCode>Vęeobecný</c:formatCode>
                <c:ptCount val="4"/>
                <c:pt idx="0">
                  <c:v>19.54</c:v>
                </c:pt>
                <c:pt idx="1">
                  <c:v>26.88</c:v>
                </c:pt>
                <c:pt idx="2">
                  <c:v>21.13</c:v>
                </c:pt>
                <c:pt idx="3">
                  <c:v>14.23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'G-Jablunkovsko'!$R$3</c:f>
              <c:strCache>
                <c:ptCount val="1"/>
                <c:pt idx="0">
                  <c:v>ČSSD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'G-Jablunkovsko'!$S$1:$V$1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'G-Jablunkovsko'!$S$3:$V$3</c:f>
              <c:numCache>
                <c:formatCode>Vęeobecný</c:formatCode>
                <c:ptCount val="4"/>
                <c:pt idx="0">
                  <c:v>9.33</c:v>
                </c:pt>
                <c:pt idx="1">
                  <c:v>14.13</c:v>
                </c:pt>
                <c:pt idx="2">
                  <c:v>45.33</c:v>
                </c:pt>
                <c:pt idx="3">
                  <c:v>28.97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'G-Jablunkovsko'!$R$4</c:f>
              <c:strCache>
                <c:ptCount val="1"/>
                <c:pt idx="0">
                  <c:v>KDU-ČSL</c:v>
                </c:pt>
              </c:strCache>
            </c:strRef>
          </c:tx>
          <c:spPr>
            <a:ln>
              <a:solidFill>
                <a:srgbClr val="F5FA34"/>
              </a:solidFill>
            </a:ln>
          </c:spPr>
          <c:marker>
            <c:symbol val="none"/>
          </c:marker>
          <c:cat>
            <c:numRef>
              <c:f>'G-Jablunkovsko'!$S$1:$V$1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'G-Jablunkovsko'!$S$4:$V$4</c:f>
              <c:numCache>
                <c:formatCode>Vęeobecný</c:formatCode>
                <c:ptCount val="4"/>
                <c:pt idx="0">
                  <c:v>17.52</c:v>
                </c:pt>
                <c:pt idx="1">
                  <c:v>15.34</c:v>
                </c:pt>
                <c:pt idx="2">
                  <c:v>9.35</c:v>
                </c:pt>
                <c:pt idx="3">
                  <c:v>15.77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'G-Jablunkovsko'!$R$5</c:f>
              <c:strCache>
                <c:ptCount val="1"/>
                <c:pt idx="0">
                  <c:v>KSČM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'G-Jablunkovsko'!$S$1:$V$1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'G-Jablunkovsko'!$S$5:$V$5</c:f>
              <c:numCache>
                <c:formatCode>Vęeobecný</c:formatCode>
                <c:ptCount val="4"/>
                <c:pt idx="0">
                  <c:v>11.4</c:v>
                </c:pt>
                <c:pt idx="1">
                  <c:v>11.13</c:v>
                </c:pt>
                <c:pt idx="2">
                  <c:v>7.91</c:v>
                </c:pt>
                <c:pt idx="3">
                  <c:v>10.68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'G-Jablunkovsko'!$R$6</c:f>
              <c:strCache>
                <c:ptCount val="1"/>
                <c:pt idx="0">
                  <c:v>SNK</c:v>
                </c:pt>
              </c:strCache>
            </c:strRef>
          </c:tx>
          <c:spPr>
            <a:ln>
              <a:solidFill>
                <a:srgbClr val="CC99FF"/>
              </a:solidFill>
            </a:ln>
          </c:spPr>
          <c:marker>
            <c:symbol val="none"/>
          </c:marker>
          <c:cat>
            <c:numRef>
              <c:f>'G-Jablunkovsko'!$S$1:$V$1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'G-Jablunkovsko'!$S$6:$V$6</c:f>
              <c:numCache>
                <c:formatCode>Vęeobecný</c:formatCode>
                <c:ptCount val="4"/>
                <c:pt idx="0">
                  <c:v>12.04</c:v>
                </c:pt>
                <c:pt idx="1">
                  <c:v>13.32</c:v>
                </c:pt>
                <c:pt idx="2">
                  <c:v>12.38</c:v>
                </c:pt>
                <c:pt idx="3">
                  <c:v>0.53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588992"/>
        <c:axId val="299598976"/>
      </c:lineChart>
      <c:catAx>
        <c:axId val="299588992"/>
        <c:scaling>
          <c:orientation val="minMax"/>
        </c:scaling>
        <c:delete val="0"/>
        <c:axPos val="b"/>
        <c:numFmt formatCode="Vęeobecný" sourceLinked="1"/>
        <c:majorTickMark val="out"/>
        <c:minorTickMark val="none"/>
        <c:tickLblPos val="nextTo"/>
        <c:crossAx val="299598976"/>
        <c:crosses val="autoZero"/>
        <c:auto val="1"/>
        <c:lblAlgn val="ctr"/>
        <c:lblOffset val="100"/>
        <c:noMultiLvlLbl val="0"/>
      </c:catAx>
      <c:valAx>
        <c:axId val="299598976"/>
        <c:scaling>
          <c:orientation val="minMax"/>
        </c:scaling>
        <c:delete val="0"/>
        <c:axPos val="l"/>
        <c:majorGridlines/>
        <c:numFmt formatCode="Vęeobecný" sourceLinked="1"/>
        <c:majorTickMark val="out"/>
        <c:minorTickMark val="none"/>
        <c:tickLblPos val="nextTo"/>
        <c:crossAx val="29958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Moravskoslezsko 2000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'2000'!$A$1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'2000'!$AK$3:$AK$8</c:f>
              <c:numCache>
                <c:formatCode># ##0,00</c:formatCode>
                <c:ptCount val="6"/>
                <c:pt idx="0">
                  <c:v>2.3131769270348959</c:v>
                </c:pt>
                <c:pt idx="1">
                  <c:v>26.510452120944827</c:v>
                </c:pt>
                <c:pt idx="2">
                  <c:v>16.778362623560657</c:v>
                </c:pt>
                <c:pt idx="3">
                  <c:v>5.5416534836674618</c:v>
                </c:pt>
                <c:pt idx="4">
                  <c:v>24.988574734023004</c:v>
                </c:pt>
                <c:pt idx="5">
                  <c:v>15.563928757474359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29568"/>
        <c:axId val="299643648"/>
      </c:barChart>
      <c:catAx>
        <c:axId val="29962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99643648"/>
        <c:crosses val="autoZero"/>
        <c:auto val="1"/>
        <c:lblAlgn val="ctr"/>
        <c:lblOffset val="100"/>
        <c:noMultiLvlLbl val="0"/>
      </c:catAx>
      <c:valAx>
        <c:axId val="299643648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9629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Horní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'2000'!$P$1:$Q$1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'2000'!$Q$3:$Q$8</c:f>
              <c:numCache>
                <c:formatCode># ##0,00</c:formatCode>
                <c:ptCount val="6"/>
                <c:pt idx="0">
                  <c:v>18.27956989247312</c:v>
                </c:pt>
                <c:pt idx="1">
                  <c:v>12.903225806451612</c:v>
                </c:pt>
                <c:pt idx="2">
                  <c:v>24.731182795698924</c:v>
                </c:pt>
                <c:pt idx="3">
                  <c:v>7.5268817204301079</c:v>
                </c:pt>
                <c:pt idx="4">
                  <c:v>27.956989247311824</c:v>
                </c:pt>
                <c:pt idx="5">
                  <c:v>5.376344086021505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13408"/>
        <c:axId val="242514944"/>
      </c:barChart>
      <c:catAx>
        <c:axId val="24251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42514944"/>
        <c:crosses val="autoZero"/>
        <c:auto val="1"/>
        <c:lblAlgn val="ctr"/>
        <c:lblOffset val="100"/>
        <c:noMultiLvlLbl val="0"/>
      </c:catAx>
      <c:valAx>
        <c:axId val="24251494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2513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Moravskoslezsko 2004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'2004'!$A$1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6699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'2004'!$A$3:$A$8</c:f>
              <c:strCache>
                <c:ptCount val="6"/>
                <c:pt idx="0">
                  <c:v>ODS</c:v>
                </c:pt>
                <c:pt idx="1">
                  <c:v>KDU-ČSL</c:v>
                </c:pt>
                <c:pt idx="2">
                  <c:v>Unie svobody DEU</c:v>
                </c:pt>
                <c:pt idx="3">
                  <c:v>ČSSD</c:v>
                </c:pt>
                <c:pt idx="4">
                  <c:v>SNK</c:v>
                </c:pt>
                <c:pt idx="5">
                  <c:v>KSČM</c:v>
                </c:pt>
              </c:strCache>
            </c:strRef>
          </c:cat>
          <c:val>
            <c:numRef>
              <c:f>'2004'!$AK$3:$AK$8</c:f>
              <c:numCache>
                <c:formatCode># ##0,00</c:formatCode>
                <c:ptCount val="6"/>
                <c:pt idx="0">
                  <c:v>37.891235507905449</c:v>
                </c:pt>
                <c:pt idx="1">
                  <c:v>11.350887809006908</c:v>
                </c:pt>
                <c:pt idx="2">
                  <c:v>1.7552000772169241</c:v>
                </c:pt>
                <c:pt idx="3">
                  <c:v>15.445612185424562</c:v>
                </c:pt>
                <c:pt idx="4">
                  <c:v>4.8115795686989324</c:v>
                </c:pt>
                <c:pt idx="5">
                  <c:v>21.970813487717685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70528"/>
        <c:axId val="299672320"/>
      </c:barChart>
      <c:catAx>
        <c:axId val="29967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99672320"/>
        <c:crosses val="autoZero"/>
        <c:auto val="1"/>
        <c:lblAlgn val="ctr"/>
        <c:lblOffset val="100"/>
        <c:noMultiLvlLbl val="0"/>
      </c:catAx>
      <c:valAx>
        <c:axId val="299672320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99670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Moravskoslezsko 2008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'2008'!$A$1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'2008'!$A$3:$A$8</c:f>
              <c:strCache>
                <c:ptCount val="6"/>
                <c:pt idx="0">
                  <c:v>ČSSD</c:v>
                </c:pt>
                <c:pt idx="1">
                  <c:v>ODS</c:v>
                </c:pt>
                <c:pt idx="2">
                  <c:v>Osobnosti kraje</c:v>
                </c:pt>
                <c:pt idx="3">
                  <c:v>KDU-ČSL</c:v>
                </c:pt>
                <c:pt idx="4">
                  <c:v>KSČM</c:v>
                </c:pt>
                <c:pt idx="5">
                  <c:v>Strana zelených</c:v>
                </c:pt>
              </c:strCache>
            </c:strRef>
          </c:cat>
          <c:val>
            <c:numRef>
              <c:f>'2008'!$AK$3:$AK$8</c:f>
              <c:numCache>
                <c:formatCode># ##0,00</c:formatCode>
                <c:ptCount val="6"/>
                <c:pt idx="0">
                  <c:v>42.638935562463246</c:v>
                </c:pt>
                <c:pt idx="1">
                  <c:v>24.906798706208519</c:v>
                </c:pt>
                <c:pt idx="2">
                  <c:v>2.9638011425691002</c:v>
                </c:pt>
                <c:pt idx="3">
                  <c:v>7.1024636646223644</c:v>
                </c:pt>
                <c:pt idx="4">
                  <c:v>15.928757456103504</c:v>
                </c:pt>
                <c:pt idx="5">
                  <c:v>2.1457300680500713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61664"/>
        <c:axId val="300175744"/>
      </c:barChart>
      <c:catAx>
        <c:axId val="30016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300175744"/>
        <c:crosses val="autoZero"/>
        <c:auto val="1"/>
        <c:lblAlgn val="ctr"/>
        <c:lblOffset val="100"/>
        <c:noMultiLvlLbl val="0"/>
      </c:catAx>
      <c:valAx>
        <c:axId val="300175744"/>
        <c:scaling>
          <c:orientation val="minMax"/>
          <c:max val="50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300161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Moravskoslezsko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'2012'!$A$1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5FA34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cat>
            <c:strRef>
              <c:f>'2012'!$A$3:$A$8</c:f>
              <c:strCache>
                <c:ptCount val="6"/>
                <c:pt idx="0">
                  <c:v>ČSSD</c:v>
                </c:pt>
                <c:pt idx="1">
                  <c:v>SPO Zemanovci</c:v>
                </c:pt>
                <c:pt idx="2">
                  <c:v>KDU-ČSL</c:v>
                </c:pt>
                <c:pt idx="3">
                  <c:v>ODS</c:v>
                </c:pt>
                <c:pt idx="4">
                  <c:v>KSČM</c:v>
                </c:pt>
                <c:pt idx="5">
                  <c:v>TOP 09 STAN</c:v>
                </c:pt>
              </c:strCache>
            </c:strRef>
          </c:cat>
          <c:val>
            <c:numRef>
              <c:f>'2012'!$AK$3:$AK$8</c:f>
              <c:numCache>
                <c:formatCode># ##0,00</c:formatCode>
                <c:ptCount val="6"/>
                <c:pt idx="0">
                  <c:v>27.404298407082965</c:v>
                </c:pt>
                <c:pt idx="1">
                  <c:v>4.561549351676204</c:v>
                </c:pt>
                <c:pt idx="2">
                  <c:v>8.6055647401860753</c:v>
                </c:pt>
                <c:pt idx="3">
                  <c:v>9.9206510427246783</c:v>
                </c:pt>
                <c:pt idx="4">
                  <c:v>22.786495363758245</c:v>
                </c:pt>
                <c:pt idx="5">
                  <c:v>4.3209085596242254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02624"/>
        <c:axId val="300204416"/>
      </c:barChart>
      <c:catAx>
        <c:axId val="30020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300204416"/>
        <c:crosses val="autoZero"/>
        <c:auto val="1"/>
        <c:lblAlgn val="ctr"/>
        <c:lblOffset val="100"/>
        <c:noMultiLvlLbl val="0"/>
      </c:catAx>
      <c:valAx>
        <c:axId val="300204416"/>
        <c:scaling>
          <c:orientation val="minMax"/>
          <c:max val="35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300202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Voličská </a:t>
            </a:r>
            <a:r>
              <a:rPr lang="cs-CZ"/>
              <a:t>účast na Jablunkovsku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85817585301837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'G-Jablunkovsko'!$R$27</c:f>
              <c:strCache>
                <c:ptCount val="1"/>
                <c:pt idx="0">
                  <c:v>Jablunkovko</c:v>
                </c:pt>
              </c:strCache>
            </c:strRef>
          </c:tx>
          <c:invertIfNegative val="0"/>
          <c:cat>
            <c:numRef>
              <c:f>'G-Jablunkovsko'!$T$26:$W$26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'G-Jablunkovsko'!$T$27:$W$27</c:f>
              <c:numCache>
                <c:formatCode>Vęeobecný</c:formatCode>
                <c:ptCount val="4"/>
                <c:pt idx="0">
                  <c:v>30.14</c:v>
                </c:pt>
                <c:pt idx="1">
                  <c:v>28.44</c:v>
                </c:pt>
                <c:pt idx="2">
                  <c:v>37.630000000000003</c:v>
                </c:pt>
                <c:pt idx="3">
                  <c:v>31.17</c:v>
                </c:pt>
              </c:numCache>
            </c:numRef>
          </c:val>
        </c:ser>
        <c:ser>
          <c:idx val="1"/>
          <c:order val="1"/>
          <c:tx>
            <c:strRef>
              <c:f>'G-Jablunkovsko'!$R$28</c:f>
              <c:strCache>
                <c:ptCount val="1"/>
                <c:pt idx="0">
                  <c:v>Moravskoslezsko</c:v>
                </c:pt>
              </c:strCache>
            </c:strRef>
          </c:tx>
          <c:invertIfNegative val="0"/>
          <c:cat>
            <c:numRef>
              <c:f>'G-Jablunkovsko'!$T$26:$W$26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'G-Jablunkovsko'!$T$28:$W$28</c:f>
              <c:numCache>
                <c:formatCode>Vęeobecný</c:formatCode>
                <c:ptCount val="4"/>
                <c:pt idx="0">
                  <c:v>32.24</c:v>
                </c:pt>
                <c:pt idx="1">
                  <c:v>27.55</c:v>
                </c:pt>
                <c:pt idx="2">
                  <c:v>38.6</c:v>
                </c:pt>
                <c:pt idx="3">
                  <c:v>33.17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528"/>
        <c:axId val="1256064"/>
      </c:barChart>
      <c:catAx>
        <c:axId val="1254528"/>
        <c:scaling>
          <c:orientation val="minMax"/>
        </c:scaling>
        <c:delete val="0"/>
        <c:axPos val="b"/>
        <c:numFmt formatCode="Vęeobecný" sourceLinked="1"/>
        <c:majorTickMark val="out"/>
        <c:minorTickMark val="none"/>
        <c:tickLblPos val="nextTo"/>
        <c:crossAx val="1256064"/>
        <c:crosses val="autoZero"/>
        <c:auto val="1"/>
        <c:lblAlgn val="ctr"/>
        <c:lblOffset val="100"/>
        <c:noMultiLvlLbl val="0"/>
      </c:catAx>
      <c:valAx>
        <c:axId val="1256064"/>
        <c:scaling>
          <c:orientation val="minMax"/>
        </c:scaling>
        <c:delete val="0"/>
        <c:axPos val="l"/>
        <c:majorGridlines/>
        <c:numFmt formatCode="Vęeobecný" sourceLinked="1"/>
        <c:majorTickMark val="out"/>
        <c:minorTickMark val="none"/>
        <c:tickLblPos val="nextTo"/>
        <c:crossAx val="1254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805993000874906E-2"/>
          <c:y val="0.15239391951006123"/>
          <c:w val="0.46441622922134734"/>
          <c:h val="8.873067949839602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Voličská</a:t>
            </a:r>
            <a:r>
              <a:rPr lang="cs-CZ" baseline="0"/>
              <a:t> účast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'2000'!$A$1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val>
            <c:numRef>
              <c:f>('2000'!$B$22:$C$22,'2000'!$D$22:$E$22,'2000'!$F$22:$G$22,'2000'!$H$22:$I$22,'2000'!$J$22:$K$22,'2000'!$L$22:$M$22,'2000'!$N$22:$O$22,'2000'!$P$22:$Q$22,'2000'!$R$22:$S$22,'2000'!$T$22:$U$22,'2000'!$V$22:$W$22,'2000'!$X$22:$Y$22,'2000'!$Z$22:$AA$22,'2000'!$AB$22:$AC$22,'2000'!$AD$22:$AE$22)</c:f>
              <c:numCache>
                <c:formatCode>0,00%</c:formatCode>
                <c:ptCount val="30"/>
                <c:pt idx="0">
                  <c:v>0.39065974796145292</c:v>
                </c:pt>
                <c:pt idx="2">
                  <c:v>0.30731455156371157</c:v>
                </c:pt>
                <c:pt idx="4">
                  <c:v>0.3711615487316422</c:v>
                </c:pt>
                <c:pt idx="6">
                  <c:v>0.36178045515394913</c:v>
                </c:pt>
                <c:pt idx="8">
                  <c:v>0.30451866404715128</c:v>
                </c:pt>
                <c:pt idx="10">
                  <c:v>0.34827586206896549</c:v>
                </c:pt>
                <c:pt idx="12">
                  <c:v>0.27825054423114981</c:v>
                </c:pt>
                <c:pt idx="14">
                  <c:v>0.31666666666666665</c:v>
                </c:pt>
                <c:pt idx="16">
                  <c:v>0.32621951219512196</c:v>
                </c:pt>
                <c:pt idx="18">
                  <c:v>0.36421725239616615</c:v>
                </c:pt>
                <c:pt idx="20">
                  <c:v>0.24429223744292236</c:v>
                </c:pt>
                <c:pt idx="22">
                  <c:v>0.3645320197044335</c:v>
                </c:pt>
                <c:pt idx="24">
                  <c:v>0.31799163179916318</c:v>
                </c:pt>
                <c:pt idx="26">
                  <c:v>0.23636363636363636</c:v>
                </c:pt>
                <c:pt idx="28">
                  <c:v>0.25440718976840648</c:v>
                </c:pt>
              </c:numCache>
            </c:numRef>
          </c:val>
        </c:ser>
        <c:ser>
          <c:idx val="2"/>
          <c:order val="1"/>
          <c:tx>
            <c:strRef>
              <c:f>'2004'!$A$1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val>
            <c:numRef>
              <c:f>('2004'!$B$27:$C$27,'2004'!$D$27:$E$27,'2004'!$F$27:$G$27,'2004'!$H$27:$I$27,'2004'!$J$27:$K$27,'2004'!$L$27:$M$27,'2004'!$N$27:$O$27,'2004'!$P$27:$Q$27,'2004'!$R$27:$S$27,'2004'!$T$27:$U$27,'2004'!$V$27:$W$27,'2004'!$X$27:$Y$27,'2004'!$Z$27:$AA$27,'2004'!$AB$27:$AC$27,'2004'!$AD$27:$AE$27,'2004'!$AF$27:$AG$27)</c:f>
              <c:numCache>
                <c:formatCode>0,00%</c:formatCode>
                <c:ptCount val="32"/>
                <c:pt idx="0">
                  <c:v>0.29899856938483549</c:v>
                </c:pt>
                <c:pt idx="2">
                  <c:v>0.34286424664346099</c:v>
                </c:pt>
                <c:pt idx="4">
                  <c:v>0.29881266490765174</c:v>
                </c:pt>
                <c:pt idx="6">
                  <c:v>0.36695485110470699</c:v>
                </c:pt>
                <c:pt idx="8">
                  <c:v>0.23230309072781655</c:v>
                </c:pt>
                <c:pt idx="10">
                  <c:v>0.20930232558139536</c:v>
                </c:pt>
                <c:pt idx="12">
                  <c:v>0.24994470249944703</c:v>
                </c:pt>
                <c:pt idx="14">
                  <c:v>0.19310344827586207</c:v>
                </c:pt>
                <c:pt idx="16">
                  <c:v>0.36755952380952384</c:v>
                </c:pt>
                <c:pt idx="18">
                  <c:v>0.29102167182662536</c:v>
                </c:pt>
                <c:pt idx="20">
                  <c:v>0.23164918970448045</c:v>
                </c:pt>
                <c:pt idx="22">
                  <c:v>0.28155339805825241</c:v>
                </c:pt>
                <c:pt idx="24">
                  <c:v>0.3534136546184739</c:v>
                </c:pt>
                <c:pt idx="26">
                  <c:v>0.24705882352941178</c:v>
                </c:pt>
                <c:pt idx="28">
                  <c:v>0.22860054347826086</c:v>
                </c:pt>
                <c:pt idx="30">
                  <c:v>0.24462809917355371</c:v>
                </c:pt>
              </c:numCache>
            </c:numRef>
          </c:val>
        </c:ser>
        <c:ser>
          <c:idx val="1"/>
          <c:order val="2"/>
          <c:tx>
            <c:strRef>
              <c:f>'2008'!$A$1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val>
            <c:numRef>
              <c:f>('2008'!$B$22:$C$22,'2008'!$D$22:$E$22,'2008'!$F$22:$G$22,'2008'!$H$22:$I$22,'2008'!$J$22:$K$22,'2008'!$L$22:$M$22,'2008'!$N$22:$O$22,'2008'!$P$22:$Q$22,'2008'!$R$22:$S$22,'2008'!$T$22:$U$22,'2008'!$V$22:$W$22,'2008'!$X$22:$Y$22,'2008'!$Z$22:$AA$22,'2008'!$AB$22:$AC$22,'2008'!$AD$22:$AE$22,'2008'!$AF$22:$AG$22)</c:f>
              <c:numCache>
                <c:formatCode>0,00%</c:formatCode>
                <c:ptCount val="32"/>
                <c:pt idx="0">
                  <c:v>0.36013986013986016</c:v>
                </c:pt>
                <c:pt idx="2">
                  <c:v>0.38022351797862003</c:v>
                </c:pt>
                <c:pt idx="4">
                  <c:v>0.3827476038338658</c:v>
                </c:pt>
                <c:pt idx="6">
                  <c:v>0.42622452083967144</c:v>
                </c:pt>
                <c:pt idx="8">
                  <c:v>0.4315068493150685</c:v>
                </c:pt>
                <c:pt idx="10">
                  <c:v>0.42192691029900331</c:v>
                </c:pt>
                <c:pt idx="12">
                  <c:v>0.36608522852726871</c:v>
                </c:pt>
                <c:pt idx="14">
                  <c:v>0.25</c:v>
                </c:pt>
                <c:pt idx="16">
                  <c:v>0.34699853587115664</c:v>
                </c:pt>
                <c:pt idx="18">
                  <c:v>0.39329268292682928</c:v>
                </c:pt>
                <c:pt idx="20">
                  <c:v>0.31557505484174242</c:v>
                </c:pt>
                <c:pt idx="22">
                  <c:v>0.32105263157894737</c:v>
                </c:pt>
                <c:pt idx="24">
                  <c:v>0.47884615384615387</c:v>
                </c:pt>
                <c:pt idx="26">
                  <c:v>0.38631503920171062</c:v>
                </c:pt>
                <c:pt idx="28">
                  <c:v>0.33725106105125696</c:v>
                </c:pt>
                <c:pt idx="30">
                  <c:v>0.4751552795031056</c:v>
                </c:pt>
              </c:numCache>
            </c:numRef>
          </c:val>
        </c:ser>
        <c:ser>
          <c:idx val="0"/>
          <c:order val="3"/>
          <c:tx>
            <c:strRef>
              <c:f>'2012'!$A$1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'2012'!$B$1:$C$1,'2012'!$D$1:$E$1,'2012'!$F$1:$G$1,'2012'!$H$1:$I$1,'2012'!$J$1:$K$1,'2012'!$L$1:$M$1,'2012'!$N$1:$O$1,'2012'!$P$1:$Q$1,'2012'!$R$1:$S$1,'2012'!$T$1:$U$1,'2012'!$V$1:$W$1,'2012'!$X$1:$Y$1,'2012'!$Z$1:$AA$1,'2012'!$AB$1:$AC$1,'2012'!$AD$1:$AE$1,'2012'!$AF$1:$AG$1)</c:f>
              <c:strCache>
                <c:ptCount val="31"/>
                <c:pt idx="0">
                  <c:v>Hrádek</c:v>
                </c:pt>
                <c:pt idx="2">
                  <c:v>Bystřice</c:v>
                </c:pt>
                <c:pt idx="4">
                  <c:v>Nýdek</c:v>
                </c:pt>
                <c:pt idx="6">
                  <c:v>Vendryně</c:v>
                </c:pt>
                <c:pt idx="8">
                  <c:v>Milíkov</c:v>
                </c:pt>
                <c:pt idx="10">
                  <c:v>Košařiska</c:v>
                </c:pt>
                <c:pt idx="12">
                  <c:v>Jablunkov</c:v>
                </c:pt>
                <c:pt idx="14">
                  <c:v>Horní Lomná</c:v>
                </c:pt>
                <c:pt idx="16">
                  <c:v>Dolní Lomná</c:v>
                </c:pt>
                <c:pt idx="18">
                  <c:v>Bocanovice</c:v>
                </c:pt>
                <c:pt idx="20">
                  <c:v>Mosty u Jabl.</c:v>
                </c:pt>
                <c:pt idx="22">
                  <c:v>Hrčava</c:v>
                </c:pt>
                <c:pt idx="24">
                  <c:v>Bukovec</c:v>
                </c:pt>
                <c:pt idx="26">
                  <c:v>Písek</c:v>
                </c:pt>
                <c:pt idx="28">
                  <c:v>Návsí</c:v>
                </c:pt>
                <c:pt idx="30">
                  <c:v>Písečná</c:v>
                </c:pt>
              </c:strCache>
            </c:strRef>
          </c:cat>
          <c:val>
            <c:numRef>
              <c:f>('2012'!$B$28:$C$28,'2012'!$D$28:$E$28,'2012'!$F$28:$G$28,'2012'!$H$28:$I$28,'2012'!$J$28:$K$28,'2012'!$L$28:$M$28,'2012'!$N$28:$O$28,'2012'!$P$28:$Q$28,'2012'!$S$28:$T$28,'2012'!$U$28:$V$28,'2012'!$W$28:$W$28,'2012'!$X$28:$Y$28,'2012'!$Z$28:$AA$28,'2012'!$AB$28:$AC$28,'2012'!$AD$28:$AE$28,'2012'!$AF$28:$AG$28)</c:f>
              <c:numCache>
                <c:formatCode>0,00%</c:formatCode>
                <c:ptCount val="31"/>
                <c:pt idx="0">
                  <c:v>0.28005464480874315</c:v>
                </c:pt>
                <c:pt idx="2">
                  <c:v>0.34165293148104542</c:v>
                </c:pt>
                <c:pt idx="4">
                  <c:v>0.28312159709618873</c:v>
                </c:pt>
                <c:pt idx="6">
                  <c:v>0.37353286384976525</c:v>
                </c:pt>
                <c:pt idx="8">
                  <c:v>0.32122370936902483</c:v>
                </c:pt>
                <c:pt idx="10">
                  <c:v>0.29605263157894735</c:v>
                </c:pt>
                <c:pt idx="12">
                  <c:v>0.30642002176278565</c:v>
                </c:pt>
                <c:pt idx="14">
                  <c:v>0.31506849315068491</c:v>
                </c:pt>
                <c:pt idx="16">
                  <c:v>0.30973451327433627</c:v>
                </c:pt>
                <c:pt idx="18">
                  <c:v>0.34285714285714286</c:v>
                </c:pt>
                <c:pt idx="21">
                  <c:v>0.5024390243902439</c:v>
                </c:pt>
                <c:pt idx="23">
                  <c:v>0.32300469483568073</c:v>
                </c:pt>
                <c:pt idx="25">
                  <c:v>0.27617709065354884</c:v>
                </c:pt>
                <c:pt idx="27">
                  <c:v>0.28035885933995514</c:v>
                </c:pt>
                <c:pt idx="29">
                  <c:v>0.3441011235955056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26432"/>
        <c:axId val="300227968"/>
      </c:barChart>
      <c:catAx>
        <c:axId val="300226432"/>
        <c:scaling>
          <c:orientation val="minMax"/>
        </c:scaling>
        <c:delete val="0"/>
        <c:axPos val="b"/>
        <c:majorTickMark val="out"/>
        <c:minorTickMark val="none"/>
        <c:tickLblPos val="nextTo"/>
        <c:crossAx val="300227968"/>
        <c:crosses val="autoZero"/>
        <c:auto val="1"/>
        <c:lblAlgn val="ctr"/>
        <c:lblOffset val="100"/>
        <c:tickLblSkip val="1"/>
        <c:noMultiLvlLbl val="0"/>
      </c:catAx>
      <c:valAx>
        <c:axId val="300227968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300226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</a:t>
            </a:r>
            <a:r>
              <a:rPr lang="cs-CZ" baseline="0"/>
              <a:t> volebních zisků krajských voleb</a:t>
            </a:r>
            <a:endParaRPr lang="cs-CZ"/>
          </a:p>
        </c:rich>
      </c:tx>
      <c:layout>
        <c:manualLayout>
          <c:xMode val="edge"/>
          <c:yMode val="edge"/>
          <c:x val="0.19855559789459251"/>
          <c:y val="5.93262380663955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80183727034121E-2"/>
          <c:y val="0.19480351414406533"/>
          <c:w val="0.84866316710411205"/>
          <c:h val="0.67201698745990079"/>
        </c:manualLayout>
      </c:layout>
      <c:lineChart>
        <c:grouping val="standard"/>
        <c:varyColors val="0"/>
        <c:ser>
          <c:idx val="0"/>
          <c:order val="0"/>
          <c:tx>
            <c:strRef>
              <c:f>statistika!$A$23</c:f>
              <c:strCache>
                <c:ptCount val="1"/>
                <c:pt idx="0">
                  <c:v>poměr voličů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numRef>
              <c:f>(statistika!$B$2,statistika!$D$2,statistika!$F$2,statistika!$H$2)</c:f>
              <c:numCache>
                <c:formatCode>Vęeobecný</c:formatCode>
                <c:ptCount val="4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</c:numCache>
            </c:numRef>
          </c:cat>
          <c:val>
            <c:numRef>
              <c:f>(statistika!$B$23,statistika!$D$23,statistika!$F$23,statistika!$H$23)</c:f>
              <c:numCache>
                <c:formatCode>0,0%</c:formatCode>
                <c:ptCount val="4"/>
                <c:pt idx="0">
                  <c:v>2.5872125124230774E-2</c:v>
                </c:pt>
                <c:pt idx="1">
                  <c:v>2.6278265019986875E-2</c:v>
                </c:pt>
                <c:pt idx="2">
                  <c:v>2.6740111153887917E-2</c:v>
                </c:pt>
                <c:pt idx="3">
                  <c:v>2.7275693947231273E-2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statistika!$A$26</c:f>
              <c:strCache>
                <c:ptCount val="1"/>
                <c:pt idx="0">
                  <c:v>poměr kandidátů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(statistika!$B$26,statistika!$D$26,statistika!$F$26,statistika!$H$26)</c:f>
              <c:numCache>
                <c:formatCode>0,0%</c:formatCode>
                <c:ptCount val="4"/>
                <c:pt idx="0">
                  <c:v>3.0612244897959183E-2</c:v>
                </c:pt>
                <c:pt idx="1">
                  <c:v>3.3333333333333333E-2</c:v>
                </c:pt>
                <c:pt idx="2">
                  <c:v>3.0805687203791468E-2</c:v>
                </c:pt>
                <c:pt idx="3">
                  <c:v>2.2052586938083121E-2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statistika!$A$29</c:f>
              <c:strCache>
                <c:ptCount val="1"/>
                <c:pt idx="0">
                  <c:v>poměr zastupitelů</c:v>
                </c:pt>
              </c:strCache>
            </c:strRef>
          </c:tx>
          <c:marker>
            <c:symbol val="none"/>
          </c:marker>
          <c:val>
            <c:numRef>
              <c:f>(statistika!$B$29,statistika!$D$29,statistika!$F$29,statistika!$H$29)</c:f>
              <c:numCache>
                <c:formatCode>0,0%</c:formatCode>
                <c:ptCount val="4"/>
                <c:pt idx="0">
                  <c:v>1.5384615384615385E-2</c:v>
                </c:pt>
                <c:pt idx="1">
                  <c:v>3.0769230769230771E-2</c:v>
                </c:pt>
                <c:pt idx="2">
                  <c:v>4.6153846153846156E-2</c:v>
                </c:pt>
                <c:pt idx="3">
                  <c:v>6.1538461538461542E-2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05824"/>
        <c:axId val="299007360"/>
      </c:lineChart>
      <c:catAx>
        <c:axId val="299005824"/>
        <c:scaling>
          <c:orientation val="minMax"/>
        </c:scaling>
        <c:delete val="0"/>
        <c:axPos val="b"/>
        <c:numFmt formatCode="Vęeobecný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299007360"/>
        <c:crosses val="autoZero"/>
        <c:auto val="1"/>
        <c:lblAlgn val="ctr"/>
        <c:lblOffset val="100"/>
        <c:noMultiLvlLbl val="0"/>
      </c:catAx>
      <c:valAx>
        <c:axId val="299007360"/>
        <c:scaling>
          <c:orientation val="minMax"/>
          <c:max val="7.0000000000000007E-2"/>
          <c:min val="1.0000000000000002E-2"/>
        </c:scaling>
        <c:delete val="0"/>
        <c:axPos val="l"/>
        <c:majorGridlines/>
        <c:numFmt formatCode="0,0%" sourceLinked="1"/>
        <c:majorTickMark val="out"/>
        <c:minorTickMark val="none"/>
        <c:tickLblPos val="nextTo"/>
        <c:crossAx val="29900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40857536905289"/>
          <c:y val="0.21589820259809295"/>
          <c:w val="0.21752048315726741"/>
          <c:h val="0.1831181102362204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Dolní Lomná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'2000'!$R$1:$S$1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'2000'!$S$3:$S$8</c:f>
              <c:numCache>
                <c:formatCode># ##0,00</c:formatCode>
                <c:ptCount val="6"/>
                <c:pt idx="0">
                  <c:v>40.758293838862556</c:v>
                </c:pt>
                <c:pt idx="1">
                  <c:v>12.322274881516588</c:v>
                </c:pt>
                <c:pt idx="2">
                  <c:v>17.535545023696685</c:v>
                </c:pt>
                <c:pt idx="3">
                  <c:v>5.6872037914691944</c:v>
                </c:pt>
                <c:pt idx="4">
                  <c:v>7.109004739336493</c:v>
                </c:pt>
                <c:pt idx="5">
                  <c:v>9.0047393364928912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33120"/>
        <c:axId val="242534656"/>
      </c:barChart>
      <c:catAx>
        <c:axId val="24253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42534656"/>
        <c:crosses val="autoZero"/>
        <c:auto val="1"/>
        <c:lblAlgn val="ctr"/>
        <c:lblOffset val="100"/>
        <c:noMultiLvlLbl val="0"/>
      </c:catAx>
      <c:valAx>
        <c:axId val="242534656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2533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Bukovec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'2000'!$Z$1:$AA$1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'2000'!$A$3:$A$8</c:f>
              <c:strCache>
                <c:ptCount val="6"/>
                <c:pt idx="0">
                  <c:v>Coexistentia - Soužití</c:v>
                </c:pt>
                <c:pt idx="1">
                  <c:v>ODS</c:v>
                </c:pt>
                <c:pt idx="2">
                  <c:v>Čtyřkoalice</c:v>
                </c:pt>
                <c:pt idx="3">
                  <c:v>SNK</c:v>
                </c:pt>
                <c:pt idx="4">
                  <c:v>KSČM</c:v>
                </c:pt>
                <c:pt idx="5">
                  <c:v>ČSSD</c:v>
                </c:pt>
              </c:strCache>
            </c:strRef>
          </c:cat>
          <c:val>
            <c:numRef>
              <c:f>'2000'!$AA$3:$AA$8</c:f>
              <c:numCache>
                <c:formatCode># ##0,00</c:formatCode>
                <c:ptCount val="6"/>
                <c:pt idx="0">
                  <c:v>29.2358803986711</c:v>
                </c:pt>
                <c:pt idx="1">
                  <c:v>9.9667774086378742</c:v>
                </c:pt>
                <c:pt idx="2">
                  <c:v>38.870431893687709</c:v>
                </c:pt>
                <c:pt idx="3">
                  <c:v>2.3255813953488373</c:v>
                </c:pt>
                <c:pt idx="4">
                  <c:v>8.3056478405315612</c:v>
                </c:pt>
                <c:pt idx="5">
                  <c:v>8.9700996677740861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43648"/>
        <c:axId val="242845184"/>
      </c:barChart>
      <c:catAx>
        <c:axId val="24284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42845184"/>
        <c:crosses val="autoZero"/>
        <c:auto val="1"/>
        <c:lblAlgn val="ctr"/>
        <c:lblOffset val="100"/>
        <c:noMultiLvlLbl val="0"/>
      </c:catAx>
      <c:valAx>
        <c:axId val="242845184"/>
        <c:scaling>
          <c:orientation val="minMax"/>
        </c:scaling>
        <c:delete val="0"/>
        <c:axPos val="l"/>
        <c:majorGridlines/>
        <c:numFmt formatCode="# ##0,00" sourceLinked="1"/>
        <c:majorTickMark val="out"/>
        <c:minorTickMark val="none"/>
        <c:tickLblPos val="nextTo"/>
        <c:crossAx val="242843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13" Type="http://schemas.openxmlformats.org/officeDocument/2006/relationships/chart" Target="../charts/chart44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2" Type="http://schemas.openxmlformats.org/officeDocument/2006/relationships/chart" Target="../charts/chart33.xml"/><Relationship Id="rId16" Type="http://schemas.openxmlformats.org/officeDocument/2006/relationships/chart" Target="../charts/chart47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5" Type="http://schemas.openxmlformats.org/officeDocument/2006/relationships/chart" Target="../charts/chart4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Relationship Id="rId14" Type="http://schemas.openxmlformats.org/officeDocument/2006/relationships/chart" Target="../charts/chart4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13" Type="http://schemas.openxmlformats.org/officeDocument/2006/relationships/chart" Target="../charts/chart60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12" Type="http://schemas.openxmlformats.org/officeDocument/2006/relationships/chart" Target="../charts/chart59.xml"/><Relationship Id="rId2" Type="http://schemas.openxmlformats.org/officeDocument/2006/relationships/chart" Target="../charts/chart49.xml"/><Relationship Id="rId16" Type="http://schemas.openxmlformats.org/officeDocument/2006/relationships/chart" Target="../charts/chart63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11" Type="http://schemas.openxmlformats.org/officeDocument/2006/relationships/chart" Target="../charts/chart58.xml"/><Relationship Id="rId5" Type="http://schemas.openxmlformats.org/officeDocument/2006/relationships/chart" Target="../charts/chart52.xml"/><Relationship Id="rId15" Type="http://schemas.openxmlformats.org/officeDocument/2006/relationships/chart" Target="../charts/chart62.xml"/><Relationship Id="rId10" Type="http://schemas.openxmlformats.org/officeDocument/2006/relationships/chart" Target="../charts/chart57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Relationship Id="rId14" Type="http://schemas.openxmlformats.org/officeDocument/2006/relationships/chart" Target="../charts/chart6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chart" Target="../charts/chart73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19</xdr:row>
      <xdr:rowOff>157164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581025</xdr:colOff>
      <xdr:row>19</xdr:row>
      <xdr:rowOff>157164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581025</xdr:colOff>
      <xdr:row>39</xdr:row>
      <xdr:rowOff>157164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15</xdr:col>
      <xdr:colOff>581025</xdr:colOff>
      <xdr:row>39</xdr:row>
      <xdr:rowOff>157164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7</xdr:col>
      <xdr:colOff>581025</xdr:colOff>
      <xdr:row>59</xdr:row>
      <xdr:rowOff>157164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15</xdr:col>
      <xdr:colOff>581025</xdr:colOff>
      <xdr:row>59</xdr:row>
      <xdr:rowOff>157164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7</xdr:col>
      <xdr:colOff>581025</xdr:colOff>
      <xdr:row>79</xdr:row>
      <xdr:rowOff>157164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60</xdr:row>
      <xdr:rowOff>0</xdr:rowOff>
    </xdr:from>
    <xdr:to>
      <xdr:col>15</xdr:col>
      <xdr:colOff>581025</xdr:colOff>
      <xdr:row>79</xdr:row>
      <xdr:rowOff>157164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581025</xdr:colOff>
      <xdr:row>99</xdr:row>
      <xdr:rowOff>157164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581025</xdr:colOff>
      <xdr:row>99</xdr:row>
      <xdr:rowOff>157164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15</xdr:col>
      <xdr:colOff>581025</xdr:colOff>
      <xdr:row>119</xdr:row>
      <xdr:rowOff>157164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7</xdr:col>
      <xdr:colOff>581025</xdr:colOff>
      <xdr:row>139</xdr:row>
      <xdr:rowOff>157164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120</xdr:row>
      <xdr:rowOff>0</xdr:rowOff>
    </xdr:from>
    <xdr:to>
      <xdr:col>15</xdr:col>
      <xdr:colOff>581025</xdr:colOff>
      <xdr:row>139</xdr:row>
      <xdr:rowOff>157164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7</xdr:col>
      <xdr:colOff>581025</xdr:colOff>
      <xdr:row>159</xdr:row>
      <xdr:rowOff>157164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140</xdr:row>
      <xdr:rowOff>0</xdr:rowOff>
    </xdr:from>
    <xdr:to>
      <xdr:col>15</xdr:col>
      <xdr:colOff>581025</xdr:colOff>
      <xdr:row>159</xdr:row>
      <xdr:rowOff>157164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60941" cy="598849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76200</xdr:rowOff>
    </xdr:from>
    <xdr:to>
      <xdr:col>10</xdr:col>
      <xdr:colOff>266699</xdr:colOff>
      <xdr:row>52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19</xdr:row>
      <xdr:rowOff>157164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581025</xdr:colOff>
      <xdr:row>19</xdr:row>
      <xdr:rowOff>157164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581025</xdr:colOff>
      <xdr:row>39</xdr:row>
      <xdr:rowOff>157164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15</xdr:col>
      <xdr:colOff>581025</xdr:colOff>
      <xdr:row>39</xdr:row>
      <xdr:rowOff>157164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7</xdr:col>
      <xdr:colOff>581025</xdr:colOff>
      <xdr:row>59</xdr:row>
      <xdr:rowOff>157164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15</xdr:col>
      <xdr:colOff>581025</xdr:colOff>
      <xdr:row>59</xdr:row>
      <xdr:rowOff>157164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7</xdr:col>
      <xdr:colOff>581025</xdr:colOff>
      <xdr:row>79</xdr:row>
      <xdr:rowOff>157164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60</xdr:row>
      <xdr:rowOff>0</xdr:rowOff>
    </xdr:from>
    <xdr:to>
      <xdr:col>15</xdr:col>
      <xdr:colOff>581025</xdr:colOff>
      <xdr:row>79</xdr:row>
      <xdr:rowOff>157164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581025</xdr:colOff>
      <xdr:row>99</xdr:row>
      <xdr:rowOff>157164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581025</xdr:colOff>
      <xdr:row>99</xdr:row>
      <xdr:rowOff>157164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7</xdr:col>
      <xdr:colOff>581025</xdr:colOff>
      <xdr:row>119</xdr:row>
      <xdr:rowOff>157164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15</xdr:col>
      <xdr:colOff>581025</xdr:colOff>
      <xdr:row>119</xdr:row>
      <xdr:rowOff>157164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7</xdr:col>
      <xdr:colOff>581025</xdr:colOff>
      <xdr:row>139</xdr:row>
      <xdr:rowOff>157164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120</xdr:row>
      <xdr:rowOff>0</xdr:rowOff>
    </xdr:from>
    <xdr:to>
      <xdr:col>15</xdr:col>
      <xdr:colOff>581025</xdr:colOff>
      <xdr:row>139</xdr:row>
      <xdr:rowOff>157164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7</xdr:col>
      <xdr:colOff>581025</xdr:colOff>
      <xdr:row>159</xdr:row>
      <xdr:rowOff>157164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140</xdr:row>
      <xdr:rowOff>0</xdr:rowOff>
    </xdr:from>
    <xdr:to>
      <xdr:col>15</xdr:col>
      <xdr:colOff>581025</xdr:colOff>
      <xdr:row>159</xdr:row>
      <xdr:rowOff>157164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4761</xdr:rowOff>
    </xdr:from>
    <xdr:to>
      <xdr:col>7</xdr:col>
      <xdr:colOff>581025</xdr:colOff>
      <xdr:row>20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0</xdr:row>
      <xdr:rowOff>0</xdr:rowOff>
    </xdr:from>
    <xdr:to>
      <xdr:col>15</xdr:col>
      <xdr:colOff>600075</xdr:colOff>
      <xdr:row>20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20</xdr:row>
      <xdr:rowOff>142875</xdr:rowOff>
    </xdr:from>
    <xdr:to>
      <xdr:col>8</xdr:col>
      <xdr:colOff>0</xdr:colOff>
      <xdr:row>40</xdr:row>
      <xdr:rowOff>138114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21</xdr:row>
      <xdr:rowOff>0</xdr:rowOff>
    </xdr:from>
    <xdr:to>
      <xdr:col>15</xdr:col>
      <xdr:colOff>590550</xdr:colOff>
      <xdr:row>40</xdr:row>
      <xdr:rowOff>157164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7</xdr:col>
      <xdr:colOff>581025</xdr:colOff>
      <xdr:row>65</xdr:row>
      <xdr:rowOff>157164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15</xdr:col>
      <xdr:colOff>581025</xdr:colOff>
      <xdr:row>65</xdr:row>
      <xdr:rowOff>157164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67</xdr:row>
      <xdr:rowOff>133350</xdr:rowOff>
    </xdr:from>
    <xdr:to>
      <xdr:col>7</xdr:col>
      <xdr:colOff>590550</xdr:colOff>
      <xdr:row>87</xdr:row>
      <xdr:rowOff>128589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600075</xdr:colOff>
      <xdr:row>67</xdr:row>
      <xdr:rowOff>152400</xdr:rowOff>
    </xdr:from>
    <xdr:to>
      <xdr:col>15</xdr:col>
      <xdr:colOff>571500</xdr:colOff>
      <xdr:row>87</xdr:row>
      <xdr:rowOff>147639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7</xdr:col>
      <xdr:colOff>581025</xdr:colOff>
      <xdr:row>110</xdr:row>
      <xdr:rowOff>157164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91</xdr:row>
      <xdr:rowOff>0</xdr:rowOff>
    </xdr:from>
    <xdr:to>
      <xdr:col>15</xdr:col>
      <xdr:colOff>581025</xdr:colOff>
      <xdr:row>110</xdr:row>
      <xdr:rowOff>157164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0</xdr:rowOff>
    </xdr:from>
    <xdr:to>
      <xdr:col>7</xdr:col>
      <xdr:colOff>581025</xdr:colOff>
      <xdr:row>133</xdr:row>
      <xdr:rowOff>157164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114</xdr:row>
      <xdr:rowOff>0</xdr:rowOff>
    </xdr:from>
    <xdr:to>
      <xdr:col>15</xdr:col>
      <xdr:colOff>581025</xdr:colOff>
      <xdr:row>133</xdr:row>
      <xdr:rowOff>157164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137</xdr:row>
      <xdr:rowOff>0</xdr:rowOff>
    </xdr:from>
    <xdr:to>
      <xdr:col>7</xdr:col>
      <xdr:colOff>581025</xdr:colOff>
      <xdr:row>156</xdr:row>
      <xdr:rowOff>157164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137</xdr:row>
      <xdr:rowOff>0</xdr:rowOff>
    </xdr:from>
    <xdr:to>
      <xdr:col>15</xdr:col>
      <xdr:colOff>581025</xdr:colOff>
      <xdr:row>156</xdr:row>
      <xdr:rowOff>157164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7</xdr:col>
      <xdr:colOff>581025</xdr:colOff>
      <xdr:row>178</xdr:row>
      <xdr:rowOff>157164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159</xdr:row>
      <xdr:rowOff>0</xdr:rowOff>
    </xdr:from>
    <xdr:to>
      <xdr:col>15</xdr:col>
      <xdr:colOff>581025</xdr:colOff>
      <xdr:row>178</xdr:row>
      <xdr:rowOff>157164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19</xdr:row>
      <xdr:rowOff>157164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0</xdr:row>
      <xdr:rowOff>0</xdr:rowOff>
    </xdr:from>
    <xdr:to>
      <xdr:col>15</xdr:col>
      <xdr:colOff>561975</xdr:colOff>
      <xdr:row>19</xdr:row>
      <xdr:rowOff>157164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581025</xdr:colOff>
      <xdr:row>39</xdr:row>
      <xdr:rowOff>157164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571500</xdr:colOff>
      <xdr:row>19</xdr:row>
      <xdr:rowOff>142875</xdr:rowOff>
    </xdr:from>
    <xdr:to>
      <xdr:col>15</xdr:col>
      <xdr:colOff>542925</xdr:colOff>
      <xdr:row>39</xdr:row>
      <xdr:rowOff>138114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40</xdr:row>
      <xdr:rowOff>0</xdr:rowOff>
    </xdr:from>
    <xdr:to>
      <xdr:col>7</xdr:col>
      <xdr:colOff>590550</xdr:colOff>
      <xdr:row>59</xdr:row>
      <xdr:rowOff>157164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15</xdr:col>
      <xdr:colOff>581025</xdr:colOff>
      <xdr:row>59</xdr:row>
      <xdr:rowOff>157164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7</xdr:col>
      <xdr:colOff>581025</xdr:colOff>
      <xdr:row>79</xdr:row>
      <xdr:rowOff>157164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60</xdr:row>
      <xdr:rowOff>0</xdr:rowOff>
    </xdr:from>
    <xdr:to>
      <xdr:col>15</xdr:col>
      <xdr:colOff>581025</xdr:colOff>
      <xdr:row>79</xdr:row>
      <xdr:rowOff>157164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581025</xdr:colOff>
      <xdr:row>99</xdr:row>
      <xdr:rowOff>157164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581025</xdr:colOff>
      <xdr:row>99</xdr:row>
      <xdr:rowOff>157164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7</xdr:col>
      <xdr:colOff>581025</xdr:colOff>
      <xdr:row>119</xdr:row>
      <xdr:rowOff>157164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15</xdr:col>
      <xdr:colOff>581025</xdr:colOff>
      <xdr:row>119</xdr:row>
      <xdr:rowOff>157164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7</xdr:col>
      <xdr:colOff>581025</xdr:colOff>
      <xdr:row>139</xdr:row>
      <xdr:rowOff>157164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120</xdr:row>
      <xdr:rowOff>0</xdr:rowOff>
    </xdr:from>
    <xdr:to>
      <xdr:col>15</xdr:col>
      <xdr:colOff>581025</xdr:colOff>
      <xdr:row>139</xdr:row>
      <xdr:rowOff>157164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7</xdr:col>
      <xdr:colOff>581025</xdr:colOff>
      <xdr:row>159</xdr:row>
      <xdr:rowOff>157164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140</xdr:row>
      <xdr:rowOff>0</xdr:rowOff>
    </xdr:from>
    <xdr:to>
      <xdr:col>15</xdr:col>
      <xdr:colOff>581025</xdr:colOff>
      <xdr:row>159</xdr:row>
      <xdr:rowOff>157164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123825</xdr:rowOff>
    </xdr:from>
    <xdr:to>
      <xdr:col>8</xdr:col>
      <xdr:colOff>9525</xdr:colOff>
      <xdr:row>24</xdr:row>
      <xdr:rowOff>119064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7</xdr:col>
      <xdr:colOff>581025</xdr:colOff>
      <xdr:row>45</xdr:row>
      <xdr:rowOff>4764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19050</xdr:rowOff>
    </xdr:from>
    <xdr:to>
      <xdr:col>7</xdr:col>
      <xdr:colOff>581025</xdr:colOff>
      <xdr:row>65</xdr:row>
      <xdr:rowOff>14289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123825</xdr:rowOff>
    </xdr:from>
    <xdr:to>
      <xdr:col>7</xdr:col>
      <xdr:colOff>581025</xdr:colOff>
      <xdr:row>85</xdr:row>
      <xdr:rowOff>119064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47625</xdr:colOff>
      <xdr:row>6</xdr:row>
      <xdr:rowOff>61912</xdr:rowOff>
    </xdr:from>
    <xdr:to>
      <xdr:col>23</xdr:col>
      <xdr:colOff>352425</xdr:colOff>
      <xdr:row>23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15</xdr:col>
      <xdr:colOff>581025</xdr:colOff>
      <xdr:row>24</xdr:row>
      <xdr:rowOff>157164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15</xdr:col>
      <xdr:colOff>581025</xdr:colOff>
      <xdr:row>44</xdr:row>
      <xdr:rowOff>157164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45</xdr:row>
      <xdr:rowOff>0</xdr:rowOff>
    </xdr:from>
    <xdr:to>
      <xdr:col>15</xdr:col>
      <xdr:colOff>581025</xdr:colOff>
      <xdr:row>64</xdr:row>
      <xdr:rowOff>157164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65</xdr:row>
      <xdr:rowOff>95250</xdr:rowOff>
    </xdr:from>
    <xdr:to>
      <xdr:col>15</xdr:col>
      <xdr:colOff>581025</xdr:colOff>
      <xdr:row>85</xdr:row>
      <xdr:rowOff>90489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495300</xdr:colOff>
      <xdr:row>47</xdr:row>
      <xdr:rowOff>142875</xdr:rowOff>
    </xdr:from>
    <xdr:to>
      <xdr:col>4</xdr:col>
      <xdr:colOff>352425</xdr:colOff>
      <xdr:row>50</xdr:row>
      <xdr:rowOff>142875</xdr:rowOff>
    </xdr:to>
    <xdr:sp macro="" textlink="">
      <xdr:nvSpPr>
        <xdr:cNvPr id="12" name="Oválný popisek 11"/>
        <xdr:cNvSpPr/>
      </xdr:nvSpPr>
      <xdr:spPr>
        <a:xfrm>
          <a:off x="1104900" y="7753350"/>
          <a:ext cx="1685925" cy="485775"/>
        </a:xfrm>
        <a:prstGeom prst="wedgeEllipseCallout">
          <a:avLst>
            <a:gd name="adj1" fmla="val -53203"/>
            <a:gd name="adj2" fmla="val 1625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 b="1"/>
            <a:t>Petr Jalowiczor</a:t>
          </a:r>
        </a:p>
        <a:p>
          <a:pPr algn="ctr"/>
          <a:r>
            <a:rPr lang="cs-CZ" sz="800" b="1"/>
            <a:t>Petr Gawlas</a:t>
          </a:r>
        </a:p>
      </xdr:txBody>
    </xdr:sp>
    <xdr:clientData/>
  </xdr:twoCellAnchor>
  <xdr:twoCellAnchor>
    <xdr:from>
      <xdr:col>16</xdr:col>
      <xdr:colOff>66675</xdr:colOff>
      <xdr:row>28</xdr:row>
      <xdr:rowOff>61912</xdr:rowOff>
    </xdr:from>
    <xdr:to>
      <xdr:col>23</xdr:col>
      <xdr:colOff>371475</xdr:colOff>
      <xdr:row>45</xdr:row>
      <xdr:rowOff>52387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0.37394</cdr:x>
      <cdr:y>0.18655</cdr:y>
    </cdr:from>
    <cdr:to>
      <cdr:x>0.65291</cdr:x>
      <cdr:y>0.30584</cdr:y>
    </cdr:to>
    <cdr:sp macro="" textlink="">
      <cdr:nvSpPr>
        <cdr:cNvPr id="2" name="Oválný popisek 1"/>
        <cdr:cNvSpPr/>
      </cdr:nvSpPr>
      <cdr:spPr>
        <a:xfrm xmlns:a="http://schemas.openxmlformats.org/drawingml/2006/main">
          <a:off x="1812925" y="603250"/>
          <a:ext cx="1352549" cy="385761"/>
        </a:xfrm>
        <a:prstGeom xmlns:a="http://schemas.openxmlformats.org/drawingml/2006/main" prst="wedgeEllipseCallout">
          <a:avLst>
            <a:gd name="adj1" fmla="val -53203"/>
            <a:gd name="adj2" fmla="val 162500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Dagmar Adamová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0.23248</cdr:x>
      <cdr:y>0.17477</cdr:y>
    </cdr:from>
    <cdr:to>
      <cdr:x>0.51146</cdr:x>
      <cdr:y>0.29406</cdr:y>
    </cdr:to>
    <cdr:sp macro="" textlink="">
      <cdr:nvSpPr>
        <cdr:cNvPr id="2" name="Oválný popisek 1"/>
        <cdr:cNvSpPr/>
      </cdr:nvSpPr>
      <cdr:spPr>
        <a:xfrm xmlns:a="http://schemas.openxmlformats.org/drawingml/2006/main">
          <a:off x="1127125" y="565150"/>
          <a:ext cx="1352549" cy="385761"/>
        </a:xfrm>
        <a:prstGeom xmlns:a="http://schemas.openxmlformats.org/drawingml/2006/main" prst="wedgeEllipseCallout">
          <a:avLst>
            <a:gd name="adj1" fmla="val -53203"/>
            <a:gd name="adj2" fmla="val 162500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Dagmar Adamová</a:t>
          </a:r>
        </a:p>
      </cdr:txBody>
    </cdr:sp>
  </cdr:relSizeAnchor>
  <cdr:relSizeAnchor xmlns:cdr="http://schemas.openxmlformats.org/drawingml/2006/chartDrawing">
    <cdr:from>
      <cdr:x>0.66274</cdr:x>
      <cdr:y>0.39568</cdr:y>
    </cdr:from>
    <cdr:to>
      <cdr:x>0.90963</cdr:x>
      <cdr:y>0.50663</cdr:y>
    </cdr:to>
    <cdr:sp macro="" textlink="">
      <cdr:nvSpPr>
        <cdr:cNvPr id="3" name="Oválný popisek 2"/>
        <cdr:cNvSpPr/>
      </cdr:nvSpPr>
      <cdr:spPr>
        <a:xfrm xmlns:a="http://schemas.openxmlformats.org/drawingml/2006/main">
          <a:off x="3213099" y="1279525"/>
          <a:ext cx="1196976" cy="358775"/>
        </a:xfrm>
        <a:prstGeom xmlns:a="http://schemas.openxmlformats.org/drawingml/2006/main" prst="wedgeEllipseCallout">
          <a:avLst>
            <a:gd name="adj1" fmla="val -53203"/>
            <a:gd name="adj2" fmla="val 162500"/>
          </a:avLst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Petr Jalowiczor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0.38703</cdr:x>
      <cdr:y>0.33726</cdr:y>
    </cdr:from>
    <cdr:to>
      <cdr:x>0.66601</cdr:x>
      <cdr:y>0.45655</cdr:y>
    </cdr:to>
    <cdr:sp macro="" textlink="">
      <cdr:nvSpPr>
        <cdr:cNvPr id="2" name="Oválný popisek 1"/>
        <cdr:cNvSpPr/>
      </cdr:nvSpPr>
      <cdr:spPr>
        <a:xfrm xmlns:a="http://schemas.openxmlformats.org/drawingml/2006/main">
          <a:off x="1876425" y="1090614"/>
          <a:ext cx="1352549" cy="385761"/>
        </a:xfrm>
        <a:prstGeom xmlns:a="http://schemas.openxmlformats.org/drawingml/2006/main" prst="wedgeEllipseCallout">
          <a:avLst>
            <a:gd name="adj1" fmla="val -53203"/>
            <a:gd name="adj2" fmla="val 162500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Dagmar Adamová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0.63261</cdr:x>
      <cdr:y>0.18949</cdr:y>
    </cdr:from>
    <cdr:to>
      <cdr:x>0.91159</cdr:x>
      <cdr:y>0.33972</cdr:y>
    </cdr:to>
    <cdr:sp macro="" textlink="">
      <cdr:nvSpPr>
        <cdr:cNvPr id="2" name="Oválný popisek 1"/>
        <cdr:cNvSpPr/>
      </cdr:nvSpPr>
      <cdr:spPr>
        <a:xfrm xmlns:a="http://schemas.openxmlformats.org/drawingml/2006/main">
          <a:off x="3067051" y="612775"/>
          <a:ext cx="1352549" cy="485775"/>
        </a:xfrm>
        <a:prstGeom xmlns:a="http://schemas.openxmlformats.org/drawingml/2006/main" prst="wedgeEllipseCallout">
          <a:avLst>
            <a:gd name="adj1" fmla="val -44704"/>
            <a:gd name="adj2" fmla="val 203676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David Sventek</a:t>
          </a:r>
        </a:p>
        <a:p xmlns:a="http://schemas.openxmlformats.org/drawingml/2006/main">
          <a:pPr algn="ctr"/>
          <a:r>
            <a:rPr lang="cs-CZ" sz="800" b="1"/>
            <a:t>Dagmar Adamová</a:t>
          </a:r>
        </a:p>
      </cdr:txBody>
    </cdr:sp>
  </cdr:relSizeAnchor>
  <cdr:relSizeAnchor xmlns:cdr="http://schemas.openxmlformats.org/drawingml/2006/chartDrawing">
    <cdr:from>
      <cdr:x>0.22855</cdr:x>
      <cdr:y>0.17771</cdr:y>
    </cdr:from>
    <cdr:to>
      <cdr:x>0.57629</cdr:x>
      <cdr:y>0.32793</cdr:y>
    </cdr:to>
    <cdr:sp macro="" textlink="">
      <cdr:nvSpPr>
        <cdr:cNvPr id="3" name="Oválný popisek 2"/>
        <cdr:cNvSpPr/>
      </cdr:nvSpPr>
      <cdr:spPr>
        <a:xfrm xmlns:a="http://schemas.openxmlformats.org/drawingml/2006/main">
          <a:off x="1108075" y="574675"/>
          <a:ext cx="1685925" cy="485775"/>
        </a:xfrm>
        <a:prstGeom xmlns:a="http://schemas.openxmlformats.org/drawingml/2006/main" prst="wedgeEllipseCallout">
          <a:avLst>
            <a:gd name="adj1" fmla="val -53203"/>
            <a:gd name="adj2" fmla="val 162500"/>
          </a:avLst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/>
            <a:t>Pavel Kawulok</a:t>
          </a:r>
        </a:p>
        <a:p xmlns:a="http://schemas.openxmlformats.org/drawingml/2006/main">
          <a:pPr algn="ctr"/>
          <a:r>
            <a:rPr lang="cs-CZ" sz="800" b="1"/>
            <a:t>Kateřina Chybidziurová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/>
  </sheetViews>
  <sheetFormatPr defaultRowHeight="12.75" x14ac:dyDescent="0.2"/>
  <cols>
    <col min="1" max="1" width="31.7109375" style="1" customWidth="1"/>
    <col min="2" max="2" width="4" style="1" customWidth="1"/>
    <col min="3" max="3" width="5.42578125" style="1" customWidth="1"/>
    <col min="4" max="4" width="5.5703125" style="1" customWidth="1"/>
    <col min="5" max="5" width="5.42578125" style="1" customWidth="1"/>
    <col min="6" max="6" width="4" style="1" customWidth="1"/>
    <col min="7" max="7" width="5.42578125" style="1" customWidth="1"/>
    <col min="8" max="8" width="5.5703125" style="1" customWidth="1"/>
    <col min="9" max="9" width="5.42578125" style="1" customWidth="1"/>
    <col min="10" max="10" width="5" style="1" customWidth="1"/>
    <col min="11" max="11" width="5.42578125" style="1" customWidth="1"/>
    <col min="12" max="12" width="5" style="1" customWidth="1"/>
    <col min="13" max="13" width="5.42578125" style="1" customWidth="1"/>
    <col min="14" max="14" width="5.5703125" style="1" customWidth="1"/>
    <col min="15" max="15" width="5.42578125" style="1" customWidth="1"/>
    <col min="16" max="16" width="3.85546875" style="1" customWidth="1"/>
    <col min="17" max="17" width="5.42578125" style="1" customWidth="1"/>
    <col min="18" max="18" width="4" style="1" customWidth="1"/>
    <col min="19" max="19" width="5.42578125" style="1" customWidth="1"/>
    <col min="20" max="20" width="4" style="1" customWidth="1"/>
    <col min="21" max="21" width="5.42578125" style="1" customWidth="1"/>
    <col min="22" max="22" width="4" style="1" customWidth="1"/>
    <col min="23" max="23" width="5.42578125" style="1" customWidth="1"/>
    <col min="24" max="24" width="4.5703125" style="1" customWidth="1"/>
    <col min="25" max="25" width="5.42578125" style="1" customWidth="1"/>
    <col min="26" max="26" width="4.85546875" style="1" customWidth="1"/>
    <col min="27" max="27" width="5.42578125" style="1" customWidth="1"/>
    <col min="28" max="28" width="4.5703125" style="1" customWidth="1"/>
    <col min="29" max="29" width="5.42578125" style="1" customWidth="1"/>
    <col min="30" max="30" width="5.28515625" style="1" customWidth="1"/>
    <col min="31" max="31" width="5.42578125" style="1" customWidth="1"/>
    <col min="32" max="32" width="6.42578125" style="1" hidden="1" customWidth="1"/>
    <col min="33" max="33" width="5.42578125" style="1" hidden="1" customWidth="1"/>
    <col min="34" max="34" width="6.42578125" style="1" customWidth="1"/>
    <col min="35" max="35" width="7.140625" style="1" customWidth="1"/>
    <col min="36" max="36" width="8.28515625" style="2" customWidth="1"/>
    <col min="37" max="37" width="7" style="1" customWidth="1"/>
    <col min="38" max="16384" width="9.140625" style="1"/>
  </cols>
  <sheetData>
    <row r="1" spans="1:37" ht="87.75" customHeight="1" x14ac:dyDescent="0.2">
      <c r="A1" s="38">
        <v>2000</v>
      </c>
      <c r="B1" s="204" t="s">
        <v>0</v>
      </c>
      <c r="C1" s="205"/>
      <c r="D1" s="204" t="s">
        <v>1</v>
      </c>
      <c r="E1" s="205"/>
      <c r="F1" s="204" t="s">
        <v>2</v>
      </c>
      <c r="G1" s="205"/>
      <c r="H1" s="204" t="s">
        <v>3</v>
      </c>
      <c r="I1" s="205"/>
      <c r="J1" s="204" t="s">
        <v>4</v>
      </c>
      <c r="K1" s="205"/>
      <c r="L1" s="204" t="s">
        <v>11</v>
      </c>
      <c r="M1" s="205"/>
      <c r="N1" s="204" t="s">
        <v>5</v>
      </c>
      <c r="O1" s="205"/>
      <c r="P1" s="204" t="s">
        <v>6</v>
      </c>
      <c r="Q1" s="205"/>
      <c r="R1" s="204" t="s">
        <v>7</v>
      </c>
      <c r="S1" s="205"/>
      <c r="T1" s="204" t="s">
        <v>8</v>
      </c>
      <c r="U1" s="206"/>
      <c r="V1" s="207" t="s">
        <v>9</v>
      </c>
      <c r="W1" s="208"/>
      <c r="X1" s="213" t="s">
        <v>10</v>
      </c>
      <c r="Y1" s="213"/>
      <c r="Z1" s="211" t="s">
        <v>12</v>
      </c>
      <c r="AA1" s="212"/>
      <c r="AB1" s="214" t="s">
        <v>13</v>
      </c>
      <c r="AC1" s="215"/>
      <c r="AD1" s="211" t="s">
        <v>14</v>
      </c>
      <c r="AE1" s="212"/>
      <c r="AF1" s="214" t="s">
        <v>32</v>
      </c>
      <c r="AG1" s="215"/>
      <c r="AH1" s="216" t="s">
        <v>33</v>
      </c>
      <c r="AI1" s="217"/>
      <c r="AJ1" s="209" t="s">
        <v>34</v>
      </c>
      <c r="AK1" s="210"/>
    </row>
    <row r="2" spans="1:37" ht="18" customHeight="1" x14ac:dyDescent="0.2">
      <c r="A2" s="31" t="s">
        <v>26</v>
      </c>
      <c r="B2" s="3" t="s">
        <v>25</v>
      </c>
      <c r="C2" s="4" t="s">
        <v>23</v>
      </c>
      <c r="D2" s="3" t="s">
        <v>25</v>
      </c>
      <c r="E2" s="4" t="s">
        <v>23</v>
      </c>
      <c r="F2" s="3" t="s">
        <v>25</v>
      </c>
      <c r="G2" s="4" t="s">
        <v>23</v>
      </c>
      <c r="H2" s="3" t="s">
        <v>25</v>
      </c>
      <c r="I2" s="4" t="s">
        <v>23</v>
      </c>
      <c r="J2" s="3" t="s">
        <v>25</v>
      </c>
      <c r="K2" s="4" t="s">
        <v>23</v>
      </c>
      <c r="L2" s="3" t="s">
        <v>25</v>
      </c>
      <c r="M2" s="11" t="s">
        <v>23</v>
      </c>
      <c r="N2" s="3" t="s">
        <v>25</v>
      </c>
      <c r="O2" s="11" t="s">
        <v>23</v>
      </c>
      <c r="P2" s="3" t="s">
        <v>25</v>
      </c>
      <c r="Q2" s="4" t="s">
        <v>23</v>
      </c>
      <c r="R2" s="3" t="s">
        <v>25</v>
      </c>
      <c r="S2" s="11" t="s">
        <v>23</v>
      </c>
      <c r="T2" s="3" t="s">
        <v>25</v>
      </c>
      <c r="U2" s="13" t="s">
        <v>23</v>
      </c>
      <c r="V2" s="34" t="s">
        <v>25</v>
      </c>
      <c r="W2" s="4" t="s">
        <v>23</v>
      </c>
      <c r="X2" s="3" t="s">
        <v>25</v>
      </c>
      <c r="Y2" s="4" t="s">
        <v>23</v>
      </c>
      <c r="Z2" s="3" t="s">
        <v>25</v>
      </c>
      <c r="AA2" s="4" t="s">
        <v>23</v>
      </c>
      <c r="AB2" s="3" t="s">
        <v>25</v>
      </c>
      <c r="AC2" s="4" t="s">
        <v>23</v>
      </c>
      <c r="AD2" s="3" t="s">
        <v>25</v>
      </c>
      <c r="AE2" s="4" t="s">
        <v>23</v>
      </c>
      <c r="AF2" s="3" t="s">
        <v>25</v>
      </c>
      <c r="AG2" s="11" t="s">
        <v>23</v>
      </c>
      <c r="AH2" s="3" t="s">
        <v>25</v>
      </c>
      <c r="AI2" s="4" t="s">
        <v>23</v>
      </c>
      <c r="AJ2" s="3" t="s">
        <v>25</v>
      </c>
      <c r="AK2" s="13" t="s">
        <v>23</v>
      </c>
    </row>
    <row r="3" spans="1:37" ht="15.75" customHeight="1" x14ac:dyDescent="0.2">
      <c r="A3" s="57" t="s">
        <v>17</v>
      </c>
      <c r="B3" s="39">
        <v>301</v>
      </c>
      <c r="C3" s="41">
        <f t="shared" ref="C3:C9" si="0">B3/$B$18*100</f>
        <v>57.442748091603058</v>
      </c>
      <c r="D3" s="39">
        <v>275</v>
      </c>
      <c r="E3" s="41">
        <f t="shared" ref="E3:E9" si="1">D3/$D$18*100</f>
        <v>23.344651952461799</v>
      </c>
      <c r="F3" s="39">
        <v>71</v>
      </c>
      <c r="G3" s="41">
        <f t="shared" ref="G3:G9" si="2">F3/$F$18*100</f>
        <v>12.885662431941924</v>
      </c>
      <c r="H3" s="39">
        <v>292</v>
      </c>
      <c r="I3" s="41">
        <f t="shared" ref="I3:I9" si="3">H3/$H$18*100</f>
        <v>27.392120075046904</v>
      </c>
      <c r="J3" s="39">
        <v>148</v>
      </c>
      <c r="K3" s="41">
        <f t="shared" ref="K3:K9" si="4">J3/$J$18*100</f>
        <v>47.741935483870968</v>
      </c>
      <c r="L3" s="39">
        <v>30</v>
      </c>
      <c r="M3" s="40">
        <f t="shared" ref="M3:M9" si="5">L3/$L$18*100</f>
        <v>29.702970297029701</v>
      </c>
      <c r="N3" s="39">
        <v>287</v>
      </c>
      <c r="O3" s="40">
        <f t="shared" ref="O3:O9" si="6">N3/$N$18*100</f>
        <v>20.573476702508962</v>
      </c>
      <c r="P3" s="39">
        <v>17</v>
      </c>
      <c r="Q3" s="41">
        <f t="shared" ref="Q3:Q9" si="7">P3/$P$18*100</f>
        <v>18.27956989247312</v>
      </c>
      <c r="R3" s="39">
        <v>86</v>
      </c>
      <c r="S3" s="40">
        <f t="shared" ref="S3:S9" si="8">R3/$R$18*100</f>
        <v>40.758293838862556</v>
      </c>
      <c r="T3" s="39">
        <v>34</v>
      </c>
      <c r="U3" s="42">
        <f t="shared" ref="U3:U9" si="9">T3/$T$18*100</f>
        <v>29.82456140350877</v>
      </c>
      <c r="V3" s="43">
        <v>139</v>
      </c>
      <c r="W3" s="41">
        <f t="shared" ref="W3:W9" si="10">V3/$V$18*100</f>
        <v>18.860244233378562</v>
      </c>
      <c r="X3" s="39">
        <v>6</v>
      </c>
      <c r="Y3" s="41">
        <f t="shared" ref="Y3:Y9" si="11">X3/$X$18*100</f>
        <v>8.1081081081081088</v>
      </c>
      <c r="Z3" s="39">
        <v>88</v>
      </c>
      <c r="AA3" s="41">
        <f t="shared" ref="AA3:AA9" si="12">Z3/$Z$18*100</f>
        <v>29.2358803986711</v>
      </c>
      <c r="AB3" s="39">
        <v>53</v>
      </c>
      <c r="AC3" s="41">
        <f t="shared" ref="AC3:AC9" si="13">AB3/$AB$18*100</f>
        <v>16.987179487179489</v>
      </c>
      <c r="AD3" s="39">
        <v>172</v>
      </c>
      <c r="AE3" s="41">
        <f t="shared" ref="AE3:AE9" si="14">AD3/$AD$18*100</f>
        <v>23.724137931034484</v>
      </c>
      <c r="AF3" s="39"/>
      <c r="AG3" s="40" t="e">
        <f t="shared" ref="AG3:AG9" si="15">AF3/$AF$18*100</f>
        <v>#DIV/0!</v>
      </c>
      <c r="AH3" s="39">
        <f t="shared" ref="AH3:AH9" si="16">SUM(B3,D3,F3,H3,J3,L3,N3,P3,R3,T3,V3,X3,Z3,AB3,AD3,AF3)</f>
        <v>1999</v>
      </c>
      <c r="AI3" s="41">
        <f t="shared" ref="AI3:AI9" si="17">AH3/$AH$18*100</f>
        <v>25.988039521580863</v>
      </c>
      <c r="AJ3" s="44">
        <v>7238</v>
      </c>
      <c r="AK3" s="42">
        <f t="shared" ref="AK3:AK9" si="18">AJ3/$AJ$18*100</f>
        <v>2.3131769270348959</v>
      </c>
    </row>
    <row r="4" spans="1:37" ht="15.75" customHeight="1" x14ac:dyDescent="0.2">
      <c r="A4" s="48" t="s">
        <v>59</v>
      </c>
      <c r="B4" s="39">
        <v>74</v>
      </c>
      <c r="C4" s="41">
        <f t="shared" si="0"/>
        <v>14.122137404580155</v>
      </c>
      <c r="D4" s="39">
        <v>225</v>
      </c>
      <c r="E4" s="41">
        <f t="shared" si="1"/>
        <v>19.100169779286926</v>
      </c>
      <c r="F4" s="39">
        <v>110</v>
      </c>
      <c r="G4" s="41">
        <f t="shared" si="2"/>
        <v>19.963702359346641</v>
      </c>
      <c r="H4" s="39">
        <v>146</v>
      </c>
      <c r="I4" s="41">
        <f t="shared" si="3"/>
        <v>13.696060037523452</v>
      </c>
      <c r="J4" s="39">
        <v>29</v>
      </c>
      <c r="K4" s="41">
        <f t="shared" si="4"/>
        <v>9.3548387096774199</v>
      </c>
      <c r="L4" s="39">
        <v>15</v>
      </c>
      <c r="M4" s="40">
        <f t="shared" si="5"/>
        <v>14.85148514851485</v>
      </c>
      <c r="N4" s="39">
        <v>344</v>
      </c>
      <c r="O4" s="40">
        <f t="shared" si="6"/>
        <v>24.659498207885306</v>
      </c>
      <c r="P4" s="39">
        <v>12</v>
      </c>
      <c r="Q4" s="41">
        <f t="shared" si="7"/>
        <v>12.903225806451612</v>
      </c>
      <c r="R4" s="39">
        <v>26</v>
      </c>
      <c r="S4" s="40">
        <f t="shared" si="8"/>
        <v>12.322274881516588</v>
      </c>
      <c r="T4" s="39">
        <v>17</v>
      </c>
      <c r="U4" s="42">
        <f t="shared" si="9"/>
        <v>14.912280701754385</v>
      </c>
      <c r="V4" s="43">
        <v>241</v>
      </c>
      <c r="W4" s="41">
        <f t="shared" si="10"/>
        <v>32.700135685210313</v>
      </c>
      <c r="X4" s="39">
        <v>33</v>
      </c>
      <c r="Y4" s="41">
        <f t="shared" si="11"/>
        <v>44.594594594594597</v>
      </c>
      <c r="Z4" s="39">
        <v>30</v>
      </c>
      <c r="AA4" s="41">
        <f t="shared" si="12"/>
        <v>9.9667774086378742</v>
      </c>
      <c r="AB4" s="39">
        <v>70</v>
      </c>
      <c r="AC4" s="41">
        <f t="shared" si="13"/>
        <v>22.435897435897438</v>
      </c>
      <c r="AD4" s="39">
        <v>131</v>
      </c>
      <c r="AE4" s="41">
        <f t="shared" si="14"/>
        <v>18.068965517241377</v>
      </c>
      <c r="AF4" s="39"/>
      <c r="AG4" s="40" t="e">
        <f t="shared" si="15"/>
        <v>#DIV/0!</v>
      </c>
      <c r="AH4" s="39">
        <f t="shared" si="16"/>
        <v>1503</v>
      </c>
      <c r="AI4" s="41">
        <f t="shared" si="17"/>
        <v>19.539781591263651</v>
      </c>
      <c r="AJ4" s="44">
        <v>82952</v>
      </c>
      <c r="AK4" s="42">
        <f t="shared" si="18"/>
        <v>26.510452120944827</v>
      </c>
    </row>
    <row r="5" spans="1:37" ht="15.75" customHeight="1" x14ac:dyDescent="0.2">
      <c r="A5" s="190" t="s">
        <v>18</v>
      </c>
      <c r="B5" s="39">
        <v>41</v>
      </c>
      <c r="C5" s="41">
        <f t="shared" si="0"/>
        <v>7.8244274809160315</v>
      </c>
      <c r="D5" s="39">
        <v>144</v>
      </c>
      <c r="E5" s="41">
        <f t="shared" si="1"/>
        <v>12.224108658743633</v>
      </c>
      <c r="F5" s="39">
        <v>35</v>
      </c>
      <c r="G5" s="41">
        <f t="shared" si="2"/>
        <v>6.3520871143375679</v>
      </c>
      <c r="H5" s="39">
        <v>139</v>
      </c>
      <c r="I5" s="41">
        <f t="shared" si="3"/>
        <v>13.03939962476548</v>
      </c>
      <c r="J5" s="39">
        <v>46</v>
      </c>
      <c r="K5" s="41">
        <f t="shared" si="4"/>
        <v>14.838709677419354</v>
      </c>
      <c r="L5" s="39">
        <v>12</v>
      </c>
      <c r="M5" s="40">
        <f t="shared" si="5"/>
        <v>11.881188118811881</v>
      </c>
      <c r="N5" s="39">
        <v>390</v>
      </c>
      <c r="O5" s="40">
        <f t="shared" si="6"/>
        <v>27.956989247311824</v>
      </c>
      <c r="P5" s="39">
        <v>23</v>
      </c>
      <c r="Q5" s="41">
        <f t="shared" si="7"/>
        <v>24.731182795698924</v>
      </c>
      <c r="R5" s="39">
        <v>37</v>
      </c>
      <c r="S5" s="40">
        <f t="shared" si="8"/>
        <v>17.535545023696685</v>
      </c>
      <c r="T5" s="39">
        <v>24</v>
      </c>
      <c r="U5" s="42">
        <f t="shared" si="9"/>
        <v>21.052631578947366</v>
      </c>
      <c r="V5" s="43">
        <v>130</v>
      </c>
      <c r="W5" s="41">
        <f t="shared" si="10"/>
        <v>17.639077340569877</v>
      </c>
      <c r="X5" s="39">
        <v>6</v>
      </c>
      <c r="Y5" s="41">
        <f t="shared" si="11"/>
        <v>8.1081081081081088</v>
      </c>
      <c r="Z5" s="39">
        <v>117</v>
      </c>
      <c r="AA5" s="41">
        <f t="shared" si="12"/>
        <v>38.870431893687709</v>
      </c>
      <c r="AB5" s="39">
        <v>75</v>
      </c>
      <c r="AC5" s="41">
        <f t="shared" si="13"/>
        <v>24.03846153846154</v>
      </c>
      <c r="AD5" s="39">
        <v>129</v>
      </c>
      <c r="AE5" s="41">
        <f t="shared" si="14"/>
        <v>17.793103448275861</v>
      </c>
      <c r="AF5" s="39"/>
      <c r="AG5" s="40" t="e">
        <f t="shared" si="15"/>
        <v>#DIV/0!</v>
      </c>
      <c r="AH5" s="39">
        <f t="shared" si="16"/>
        <v>1348</v>
      </c>
      <c r="AI5" s="41">
        <f t="shared" si="17"/>
        <v>17.52470098803952</v>
      </c>
      <c r="AJ5" s="44">
        <v>52500</v>
      </c>
      <c r="AK5" s="42">
        <f t="shared" si="18"/>
        <v>16.778362623560657</v>
      </c>
    </row>
    <row r="6" spans="1:37" ht="15.75" customHeight="1" x14ac:dyDescent="0.2">
      <c r="A6" s="27" t="s">
        <v>60</v>
      </c>
      <c r="B6" s="39">
        <v>29</v>
      </c>
      <c r="C6" s="41">
        <f t="shared" si="0"/>
        <v>5.5343511450381682</v>
      </c>
      <c r="D6" s="39">
        <v>189</v>
      </c>
      <c r="E6" s="41">
        <f t="shared" si="1"/>
        <v>16.044142614601018</v>
      </c>
      <c r="F6" s="39">
        <v>201</v>
      </c>
      <c r="G6" s="41">
        <f t="shared" si="2"/>
        <v>36.479128856624321</v>
      </c>
      <c r="H6" s="39">
        <v>226</v>
      </c>
      <c r="I6" s="41">
        <f t="shared" si="3"/>
        <v>21.200750469043154</v>
      </c>
      <c r="J6" s="39">
        <v>22</v>
      </c>
      <c r="K6" s="41">
        <f t="shared" si="4"/>
        <v>7.096774193548387</v>
      </c>
      <c r="L6" s="39">
        <v>14</v>
      </c>
      <c r="M6" s="40">
        <f t="shared" si="5"/>
        <v>13.861386138613863</v>
      </c>
      <c r="N6" s="39">
        <v>84</v>
      </c>
      <c r="O6" s="40">
        <f t="shared" si="6"/>
        <v>6.021505376344086</v>
      </c>
      <c r="P6" s="39">
        <v>7</v>
      </c>
      <c r="Q6" s="41">
        <f t="shared" si="7"/>
        <v>7.5268817204301079</v>
      </c>
      <c r="R6" s="39">
        <v>12</v>
      </c>
      <c r="S6" s="40">
        <f t="shared" si="8"/>
        <v>5.6872037914691944</v>
      </c>
      <c r="T6" s="39">
        <v>19</v>
      </c>
      <c r="U6" s="42">
        <f t="shared" si="9"/>
        <v>16.666666666666664</v>
      </c>
      <c r="V6" s="43">
        <v>36</v>
      </c>
      <c r="W6" s="41">
        <f t="shared" si="10"/>
        <v>4.8846675712347354</v>
      </c>
      <c r="X6" s="39">
        <v>9</v>
      </c>
      <c r="Y6" s="41">
        <f t="shared" si="11"/>
        <v>12.162162162162163</v>
      </c>
      <c r="Z6" s="39">
        <v>7</v>
      </c>
      <c r="AA6" s="41">
        <f t="shared" si="12"/>
        <v>2.3255813953488373</v>
      </c>
      <c r="AB6" s="39">
        <v>12</v>
      </c>
      <c r="AC6" s="41">
        <f t="shared" si="13"/>
        <v>3.8461538461538463</v>
      </c>
      <c r="AD6" s="39">
        <v>59</v>
      </c>
      <c r="AE6" s="41">
        <f t="shared" si="14"/>
        <v>8.137931034482758</v>
      </c>
      <c r="AF6" s="39"/>
      <c r="AG6" s="40" t="e">
        <f t="shared" si="15"/>
        <v>#DIV/0!</v>
      </c>
      <c r="AH6" s="39">
        <f t="shared" si="16"/>
        <v>926</v>
      </c>
      <c r="AI6" s="41">
        <f t="shared" si="17"/>
        <v>12.038481539261571</v>
      </c>
      <c r="AJ6" s="44">
        <v>17340</v>
      </c>
      <c r="AK6" s="42">
        <f t="shared" si="18"/>
        <v>5.5416534836674618</v>
      </c>
    </row>
    <row r="7" spans="1:37" ht="15.75" customHeight="1" x14ac:dyDescent="0.2">
      <c r="A7" s="26" t="s">
        <v>58</v>
      </c>
      <c r="B7" s="39">
        <v>37</v>
      </c>
      <c r="C7" s="41">
        <f t="shared" si="0"/>
        <v>7.0610687022900773</v>
      </c>
      <c r="D7" s="39">
        <v>149</v>
      </c>
      <c r="E7" s="41">
        <f t="shared" si="1"/>
        <v>12.64855687606112</v>
      </c>
      <c r="F7" s="39">
        <v>82</v>
      </c>
      <c r="G7" s="41">
        <f t="shared" si="2"/>
        <v>14.882032667876588</v>
      </c>
      <c r="H7" s="39">
        <v>127</v>
      </c>
      <c r="I7" s="41">
        <f t="shared" si="3"/>
        <v>11.913696060037523</v>
      </c>
      <c r="J7" s="39">
        <v>29</v>
      </c>
      <c r="K7" s="41">
        <f t="shared" si="4"/>
        <v>9.3548387096774199</v>
      </c>
      <c r="L7" s="39">
        <v>12</v>
      </c>
      <c r="M7" s="40">
        <f t="shared" si="5"/>
        <v>11.881188118811881</v>
      </c>
      <c r="N7" s="39">
        <v>146</v>
      </c>
      <c r="O7" s="40">
        <f t="shared" si="6"/>
        <v>10.465949820788531</v>
      </c>
      <c r="P7" s="39">
        <v>26</v>
      </c>
      <c r="Q7" s="41">
        <f t="shared" si="7"/>
        <v>27.956989247311824</v>
      </c>
      <c r="R7" s="39">
        <v>15</v>
      </c>
      <c r="S7" s="40">
        <f t="shared" si="8"/>
        <v>7.109004739336493</v>
      </c>
      <c r="T7" s="39">
        <v>10</v>
      </c>
      <c r="U7" s="42">
        <f t="shared" si="9"/>
        <v>8.7719298245614024</v>
      </c>
      <c r="V7" s="43">
        <v>79</v>
      </c>
      <c r="W7" s="41">
        <f t="shared" si="10"/>
        <v>10.719131614654003</v>
      </c>
      <c r="X7" s="39">
        <v>5</v>
      </c>
      <c r="Y7" s="41">
        <f t="shared" si="11"/>
        <v>6.756756756756757</v>
      </c>
      <c r="Z7" s="39">
        <v>25</v>
      </c>
      <c r="AA7" s="41">
        <f t="shared" si="12"/>
        <v>8.3056478405315612</v>
      </c>
      <c r="AB7" s="39">
        <v>34</v>
      </c>
      <c r="AC7" s="41">
        <f t="shared" si="13"/>
        <v>10.897435897435898</v>
      </c>
      <c r="AD7" s="39">
        <v>101</v>
      </c>
      <c r="AE7" s="41">
        <f t="shared" si="14"/>
        <v>13.931034482758619</v>
      </c>
      <c r="AF7" s="39"/>
      <c r="AG7" s="40" t="e">
        <f t="shared" si="15"/>
        <v>#DIV/0!</v>
      </c>
      <c r="AH7" s="39">
        <f t="shared" si="16"/>
        <v>877</v>
      </c>
      <c r="AI7" s="41">
        <f t="shared" si="17"/>
        <v>11.40145605824233</v>
      </c>
      <c r="AJ7" s="44">
        <v>78190</v>
      </c>
      <c r="AK7" s="42">
        <f t="shared" si="18"/>
        <v>24.988574734023004</v>
      </c>
    </row>
    <row r="8" spans="1:37" ht="15.75" customHeight="1" x14ac:dyDescent="0.2">
      <c r="A8" s="45" t="s">
        <v>57</v>
      </c>
      <c r="B8" s="39">
        <v>32</v>
      </c>
      <c r="C8" s="41">
        <f t="shared" si="0"/>
        <v>6.1068702290076331</v>
      </c>
      <c r="D8" s="39">
        <v>144</v>
      </c>
      <c r="E8" s="41">
        <f t="shared" si="1"/>
        <v>12.224108658743633</v>
      </c>
      <c r="F8" s="39">
        <v>40</v>
      </c>
      <c r="G8" s="41">
        <f t="shared" si="2"/>
        <v>7.2595281306715069</v>
      </c>
      <c r="H8" s="39">
        <v>97</v>
      </c>
      <c r="I8" s="41">
        <f t="shared" si="3"/>
        <v>9.0994371482176355</v>
      </c>
      <c r="J8" s="39">
        <v>19</v>
      </c>
      <c r="K8" s="41">
        <f t="shared" si="4"/>
        <v>6.129032258064516</v>
      </c>
      <c r="L8" s="39">
        <v>10</v>
      </c>
      <c r="M8" s="40">
        <f t="shared" si="5"/>
        <v>9.9009900990099009</v>
      </c>
      <c r="N8" s="39">
        <v>91</v>
      </c>
      <c r="O8" s="40">
        <f t="shared" si="6"/>
        <v>6.5232974910394255</v>
      </c>
      <c r="P8" s="39">
        <v>5</v>
      </c>
      <c r="Q8" s="41">
        <f t="shared" si="7"/>
        <v>5.376344086021505</v>
      </c>
      <c r="R8" s="39">
        <v>19</v>
      </c>
      <c r="S8" s="40">
        <f t="shared" si="8"/>
        <v>9.0047393364928912</v>
      </c>
      <c r="T8" s="39">
        <v>6</v>
      </c>
      <c r="U8" s="42">
        <f t="shared" si="9"/>
        <v>5.2631578947368416</v>
      </c>
      <c r="V8" s="43">
        <v>65</v>
      </c>
      <c r="W8" s="41">
        <f t="shared" si="10"/>
        <v>8.8195386702849383</v>
      </c>
      <c r="X8" s="39">
        <v>10</v>
      </c>
      <c r="Y8" s="41">
        <f t="shared" si="11"/>
        <v>13.513513513513514</v>
      </c>
      <c r="Z8" s="39">
        <v>27</v>
      </c>
      <c r="AA8" s="41">
        <f t="shared" si="12"/>
        <v>8.9700996677740861</v>
      </c>
      <c r="AB8" s="39">
        <v>54</v>
      </c>
      <c r="AC8" s="41">
        <f t="shared" si="13"/>
        <v>17.307692307692307</v>
      </c>
      <c r="AD8" s="39">
        <v>99</v>
      </c>
      <c r="AE8" s="41">
        <f t="shared" si="14"/>
        <v>13.655172413793103</v>
      </c>
      <c r="AF8" s="39"/>
      <c r="AG8" s="40" t="e">
        <f t="shared" si="15"/>
        <v>#DIV/0!</v>
      </c>
      <c r="AH8" s="39">
        <f t="shared" si="16"/>
        <v>718</v>
      </c>
      <c r="AI8" s="41">
        <f t="shared" si="17"/>
        <v>9.3343733749349962</v>
      </c>
      <c r="AJ8" s="44">
        <v>48700</v>
      </c>
      <c r="AK8" s="42">
        <f t="shared" si="18"/>
        <v>15.563928757474359</v>
      </c>
    </row>
    <row r="9" spans="1:37" ht="15.75" customHeight="1" x14ac:dyDescent="0.2">
      <c r="A9" s="28" t="s">
        <v>16</v>
      </c>
      <c r="B9" s="39">
        <v>5</v>
      </c>
      <c r="C9" s="41">
        <f t="shared" si="0"/>
        <v>0.95419847328244278</v>
      </c>
      <c r="D9" s="39">
        <v>19</v>
      </c>
      <c r="E9" s="41">
        <f t="shared" si="1"/>
        <v>1.6129032258064515</v>
      </c>
      <c r="F9" s="39">
        <v>7</v>
      </c>
      <c r="G9" s="41">
        <f t="shared" si="2"/>
        <v>1.2704174228675136</v>
      </c>
      <c r="H9" s="39">
        <v>17</v>
      </c>
      <c r="I9" s="41">
        <f t="shared" si="3"/>
        <v>1.5947467166979361</v>
      </c>
      <c r="J9" s="39">
        <v>5</v>
      </c>
      <c r="K9" s="41">
        <f t="shared" si="4"/>
        <v>1.6129032258064515</v>
      </c>
      <c r="L9" s="39">
        <v>4</v>
      </c>
      <c r="M9" s="40">
        <f t="shared" si="5"/>
        <v>3.9603960396039604</v>
      </c>
      <c r="N9" s="39">
        <v>18</v>
      </c>
      <c r="O9" s="40">
        <f t="shared" si="6"/>
        <v>1.2903225806451613</v>
      </c>
      <c r="P9" s="39">
        <v>1</v>
      </c>
      <c r="Q9" s="41">
        <f t="shared" si="7"/>
        <v>1.0752688172043012</v>
      </c>
      <c r="R9" s="39">
        <v>7</v>
      </c>
      <c r="S9" s="40">
        <f t="shared" si="8"/>
        <v>3.3175355450236967</v>
      </c>
      <c r="T9" s="39">
        <v>1</v>
      </c>
      <c r="U9" s="42">
        <f t="shared" si="9"/>
        <v>0.8771929824561403</v>
      </c>
      <c r="V9" s="43">
        <v>20</v>
      </c>
      <c r="W9" s="41">
        <f t="shared" si="10"/>
        <v>2.7137042062415198</v>
      </c>
      <c r="X9" s="39">
        <v>2</v>
      </c>
      <c r="Y9" s="41">
        <f t="shared" si="11"/>
        <v>2.7027027027027026</v>
      </c>
      <c r="Z9" s="39">
        <v>1</v>
      </c>
      <c r="AA9" s="41">
        <f t="shared" si="12"/>
        <v>0.33222591362126247</v>
      </c>
      <c r="AB9" s="39">
        <v>4</v>
      </c>
      <c r="AC9" s="41">
        <f t="shared" si="13"/>
        <v>1.2820512820512819</v>
      </c>
      <c r="AD9" s="39">
        <v>15</v>
      </c>
      <c r="AE9" s="41">
        <f t="shared" si="14"/>
        <v>2.0689655172413794</v>
      </c>
      <c r="AF9" s="39"/>
      <c r="AG9" s="40" t="e">
        <f t="shared" si="15"/>
        <v>#DIV/0!</v>
      </c>
      <c r="AH9" s="39">
        <f t="shared" si="16"/>
        <v>126</v>
      </c>
      <c r="AI9" s="41">
        <f t="shared" si="17"/>
        <v>1.6380655226209049</v>
      </c>
      <c r="AJ9" s="44">
        <v>9528</v>
      </c>
      <c r="AK9" s="42">
        <f t="shared" si="18"/>
        <v>3.0450331252816367</v>
      </c>
    </row>
    <row r="10" spans="1:37" ht="15.75" customHeight="1" x14ac:dyDescent="0.2">
      <c r="A10" s="28" t="s">
        <v>15</v>
      </c>
      <c r="B10" s="39">
        <v>2</v>
      </c>
      <c r="C10" s="41">
        <f t="shared" ref="C10:C17" si="19">B10/$B$18*100</f>
        <v>0.38167938931297707</v>
      </c>
      <c r="D10" s="39">
        <v>11</v>
      </c>
      <c r="E10" s="41">
        <f t="shared" ref="E10:E17" si="20">D10/$D$18*100</f>
        <v>0.93378607809847192</v>
      </c>
      <c r="F10" s="39">
        <v>1</v>
      </c>
      <c r="G10" s="41">
        <f t="shared" ref="G10:G17" si="21">F10/$F$18*100</f>
        <v>0.18148820326678766</v>
      </c>
      <c r="H10" s="39">
        <v>2</v>
      </c>
      <c r="I10" s="41">
        <f t="shared" ref="I10:I17" si="22">H10/$H$18*100</f>
        <v>0.18761726078799248</v>
      </c>
      <c r="J10" s="39">
        <v>4</v>
      </c>
      <c r="K10" s="41">
        <f t="shared" ref="K10:K17" si="23">J10/$J$18*100</f>
        <v>1.2903225806451613</v>
      </c>
      <c r="L10" s="39">
        <v>2</v>
      </c>
      <c r="M10" s="40">
        <f t="shared" ref="M10:M17" si="24">L10/$L$18*100</f>
        <v>1.9801980198019802</v>
      </c>
      <c r="N10" s="39">
        <v>14</v>
      </c>
      <c r="O10" s="40">
        <f t="shared" ref="O10:O17" si="25">N10/$N$18*100</f>
        <v>1.0035842293906809</v>
      </c>
      <c r="P10" s="39">
        <v>2</v>
      </c>
      <c r="Q10" s="41">
        <f t="shared" ref="Q10:Q17" si="26">P10/$P$18*100</f>
        <v>2.1505376344086025</v>
      </c>
      <c r="R10" s="39">
        <v>3</v>
      </c>
      <c r="S10" s="40">
        <f t="shared" ref="S10:S17" si="27">R10/$R$18*100</f>
        <v>1.4218009478672986</v>
      </c>
      <c r="T10" s="39">
        <v>3</v>
      </c>
      <c r="U10" s="42">
        <f t="shared" ref="U10:U17" si="28">T10/$T$18*100</f>
        <v>2.6315789473684208</v>
      </c>
      <c r="V10" s="43">
        <v>9</v>
      </c>
      <c r="W10" s="41">
        <f t="shared" ref="W10:W17" si="29">V10/$V$18*100</f>
        <v>1.2211668928086838</v>
      </c>
      <c r="X10" s="39">
        <v>1</v>
      </c>
      <c r="Y10" s="41">
        <f t="shared" ref="Y10:Y17" si="30">X10/$X$18*100</f>
        <v>1.3513513513513513</v>
      </c>
      <c r="Z10" s="39">
        <v>4</v>
      </c>
      <c r="AA10" s="41">
        <f t="shared" ref="AA10:AA17" si="31">Z10/$Z$18*100</f>
        <v>1.3289036544850499</v>
      </c>
      <c r="AB10" s="39">
        <v>5</v>
      </c>
      <c r="AC10" s="41">
        <f t="shared" ref="AC10:AC17" si="32">AB10/$AB$18*100</f>
        <v>1.6025641025641024</v>
      </c>
      <c r="AD10" s="39">
        <v>8</v>
      </c>
      <c r="AE10" s="41">
        <f t="shared" ref="AE10:AE17" si="33">AD10/$AD$18*100</f>
        <v>1.103448275862069</v>
      </c>
      <c r="AF10" s="39"/>
      <c r="AG10" s="40" t="e">
        <f t="shared" ref="AG10:AG17" si="34">AF10/$AF$18*100</f>
        <v>#DIV/0!</v>
      </c>
      <c r="AH10" s="39">
        <f t="shared" ref="AH10:AH18" si="35">SUM(B10,D10,F10,H10,J10,L10,N10,P10,R10,T10,V10,X10,Z10,AB10,AD10,AF10)</f>
        <v>71</v>
      </c>
      <c r="AI10" s="41">
        <f t="shared" ref="AI10:AI17" si="36">AH10/$AH$18*100</f>
        <v>0.92303692147685901</v>
      </c>
      <c r="AJ10" s="44">
        <v>5659</v>
      </c>
      <c r="AK10" s="42">
        <f t="shared" ref="AK10:AK17" si="37">AJ10/$AJ$18*100</f>
        <v>1.8085476968900907</v>
      </c>
    </row>
    <row r="11" spans="1:37" ht="15.75" customHeight="1" x14ac:dyDescent="0.2">
      <c r="A11" s="28" t="s">
        <v>31</v>
      </c>
      <c r="B11" s="39">
        <v>0</v>
      </c>
      <c r="C11" s="41">
        <f t="shared" si="19"/>
        <v>0</v>
      </c>
      <c r="D11" s="39">
        <v>9</v>
      </c>
      <c r="E11" s="41">
        <f t="shared" si="20"/>
        <v>0.76400679117147707</v>
      </c>
      <c r="F11" s="39">
        <v>3</v>
      </c>
      <c r="G11" s="41">
        <f t="shared" si="21"/>
        <v>0.54446460980036293</v>
      </c>
      <c r="H11" s="39">
        <v>12</v>
      </c>
      <c r="I11" s="41">
        <f t="shared" si="22"/>
        <v>1.125703564727955</v>
      </c>
      <c r="J11" s="39">
        <v>5</v>
      </c>
      <c r="K11" s="41">
        <f t="shared" si="23"/>
        <v>1.6129032258064515</v>
      </c>
      <c r="L11" s="39">
        <v>2</v>
      </c>
      <c r="M11" s="40">
        <f t="shared" si="24"/>
        <v>1.9801980198019802</v>
      </c>
      <c r="N11" s="39">
        <v>13</v>
      </c>
      <c r="O11" s="40">
        <f t="shared" si="25"/>
        <v>0.93189964157706107</v>
      </c>
      <c r="P11" s="39">
        <v>0</v>
      </c>
      <c r="Q11" s="41">
        <f t="shared" si="26"/>
        <v>0</v>
      </c>
      <c r="R11" s="39">
        <v>3</v>
      </c>
      <c r="S11" s="40">
        <f t="shared" si="27"/>
        <v>1.4218009478672986</v>
      </c>
      <c r="T11" s="39">
        <v>0</v>
      </c>
      <c r="U11" s="42">
        <f t="shared" si="28"/>
        <v>0</v>
      </c>
      <c r="V11" s="43">
        <v>7</v>
      </c>
      <c r="W11" s="41">
        <f t="shared" si="29"/>
        <v>0.94979647218453189</v>
      </c>
      <c r="X11" s="39">
        <v>2</v>
      </c>
      <c r="Y11" s="41">
        <f t="shared" si="30"/>
        <v>2.7027027027027026</v>
      </c>
      <c r="Z11" s="39">
        <v>1</v>
      </c>
      <c r="AA11" s="41">
        <f t="shared" si="31"/>
        <v>0.33222591362126247</v>
      </c>
      <c r="AB11" s="39">
        <v>1</v>
      </c>
      <c r="AC11" s="41">
        <f t="shared" si="32"/>
        <v>0.32051282051282048</v>
      </c>
      <c r="AD11" s="39">
        <v>9</v>
      </c>
      <c r="AE11" s="41">
        <f t="shared" si="33"/>
        <v>1.2413793103448276</v>
      </c>
      <c r="AF11" s="39"/>
      <c r="AG11" s="40" t="e">
        <f t="shared" si="34"/>
        <v>#DIV/0!</v>
      </c>
      <c r="AH11" s="39">
        <f t="shared" si="35"/>
        <v>67</v>
      </c>
      <c r="AI11" s="41">
        <f t="shared" si="36"/>
        <v>0.87103484139365561</v>
      </c>
      <c r="AJ11" s="44">
        <v>4691</v>
      </c>
      <c r="AK11" s="42">
        <f t="shared" si="37"/>
        <v>1.4991866488975816</v>
      </c>
    </row>
    <row r="12" spans="1:37" ht="15.75" customHeight="1" x14ac:dyDescent="0.2">
      <c r="A12" s="28" t="s">
        <v>30</v>
      </c>
      <c r="B12" s="39">
        <v>2</v>
      </c>
      <c r="C12" s="41">
        <f t="shared" si="19"/>
        <v>0.38167938931297707</v>
      </c>
      <c r="D12" s="39">
        <v>7</v>
      </c>
      <c r="E12" s="41">
        <f t="shared" si="20"/>
        <v>0.59422750424448212</v>
      </c>
      <c r="F12" s="39">
        <v>1</v>
      </c>
      <c r="G12" s="41">
        <f t="shared" si="21"/>
        <v>0.18148820326678766</v>
      </c>
      <c r="H12" s="39">
        <v>2</v>
      </c>
      <c r="I12" s="41">
        <f t="shared" si="22"/>
        <v>0.18761726078799248</v>
      </c>
      <c r="J12" s="39">
        <v>0</v>
      </c>
      <c r="K12" s="41">
        <f t="shared" si="23"/>
        <v>0</v>
      </c>
      <c r="L12" s="39">
        <v>0</v>
      </c>
      <c r="M12" s="40">
        <f t="shared" si="24"/>
        <v>0</v>
      </c>
      <c r="N12" s="39">
        <v>4</v>
      </c>
      <c r="O12" s="40">
        <f t="shared" si="25"/>
        <v>0.28673835125448027</v>
      </c>
      <c r="P12" s="39">
        <v>0</v>
      </c>
      <c r="Q12" s="41">
        <f t="shared" si="26"/>
        <v>0</v>
      </c>
      <c r="R12" s="39">
        <v>1</v>
      </c>
      <c r="S12" s="40">
        <f t="shared" si="27"/>
        <v>0.47393364928909953</v>
      </c>
      <c r="T12" s="39">
        <v>0</v>
      </c>
      <c r="U12" s="42">
        <f t="shared" si="28"/>
        <v>0</v>
      </c>
      <c r="V12" s="43">
        <v>2</v>
      </c>
      <c r="W12" s="41">
        <f t="shared" si="29"/>
        <v>0.27137042062415195</v>
      </c>
      <c r="X12" s="39">
        <v>0</v>
      </c>
      <c r="Y12" s="41">
        <f t="shared" si="30"/>
        <v>0</v>
      </c>
      <c r="Z12" s="39">
        <v>1</v>
      </c>
      <c r="AA12" s="41">
        <f t="shared" si="31"/>
        <v>0.33222591362126247</v>
      </c>
      <c r="AB12" s="39">
        <v>3</v>
      </c>
      <c r="AC12" s="41">
        <f t="shared" si="32"/>
        <v>0.96153846153846156</v>
      </c>
      <c r="AD12" s="39">
        <v>1</v>
      </c>
      <c r="AE12" s="41">
        <f t="shared" si="33"/>
        <v>0.13793103448275862</v>
      </c>
      <c r="AF12" s="39"/>
      <c r="AG12" s="40" t="e">
        <f t="shared" si="34"/>
        <v>#DIV/0!</v>
      </c>
      <c r="AH12" s="39">
        <f t="shared" si="35"/>
        <v>24</v>
      </c>
      <c r="AI12" s="41">
        <f t="shared" si="36"/>
        <v>0.31201248049921998</v>
      </c>
      <c r="AJ12" s="44">
        <v>3177</v>
      </c>
      <c r="AK12" s="42">
        <f t="shared" si="37"/>
        <v>1.0153306296200419</v>
      </c>
    </row>
    <row r="13" spans="1:37" ht="15.75" customHeight="1" x14ac:dyDescent="0.2">
      <c r="A13" s="28" t="s">
        <v>21</v>
      </c>
      <c r="B13" s="39">
        <v>1</v>
      </c>
      <c r="C13" s="41">
        <f t="shared" si="19"/>
        <v>0.19083969465648853</v>
      </c>
      <c r="D13" s="39">
        <v>2</v>
      </c>
      <c r="E13" s="41">
        <f t="shared" si="20"/>
        <v>0.1697792869269949</v>
      </c>
      <c r="F13" s="39">
        <v>0</v>
      </c>
      <c r="G13" s="41">
        <f t="shared" si="21"/>
        <v>0</v>
      </c>
      <c r="H13" s="39">
        <v>0</v>
      </c>
      <c r="I13" s="41">
        <f t="shared" si="22"/>
        <v>0</v>
      </c>
      <c r="J13" s="39">
        <v>1</v>
      </c>
      <c r="K13" s="41">
        <f t="shared" si="23"/>
        <v>0.32258064516129031</v>
      </c>
      <c r="L13" s="39">
        <v>0</v>
      </c>
      <c r="M13" s="40">
        <f t="shared" si="24"/>
        <v>0</v>
      </c>
      <c r="N13" s="39">
        <v>3</v>
      </c>
      <c r="O13" s="40">
        <f t="shared" si="25"/>
        <v>0.21505376344086022</v>
      </c>
      <c r="P13" s="39">
        <v>0</v>
      </c>
      <c r="Q13" s="41">
        <f t="shared" si="26"/>
        <v>0</v>
      </c>
      <c r="R13" s="39">
        <v>1</v>
      </c>
      <c r="S13" s="40">
        <f t="shared" si="27"/>
        <v>0.47393364928909953</v>
      </c>
      <c r="T13" s="39">
        <v>0</v>
      </c>
      <c r="U13" s="42">
        <f t="shared" si="28"/>
        <v>0</v>
      </c>
      <c r="V13" s="43">
        <v>2</v>
      </c>
      <c r="W13" s="41">
        <f t="shared" si="29"/>
        <v>0.27137042062415195</v>
      </c>
      <c r="X13" s="39">
        <v>0</v>
      </c>
      <c r="Y13" s="41">
        <f t="shared" si="30"/>
        <v>0</v>
      </c>
      <c r="Z13" s="39">
        <v>0</v>
      </c>
      <c r="AA13" s="41">
        <f t="shared" si="31"/>
        <v>0</v>
      </c>
      <c r="AB13" s="39">
        <v>1</v>
      </c>
      <c r="AC13" s="41">
        <f t="shared" si="32"/>
        <v>0.32051282051282048</v>
      </c>
      <c r="AD13" s="39">
        <v>0</v>
      </c>
      <c r="AE13" s="41">
        <f t="shared" si="33"/>
        <v>0</v>
      </c>
      <c r="AF13" s="39"/>
      <c r="AG13" s="40" t="e">
        <f t="shared" si="34"/>
        <v>#DIV/0!</v>
      </c>
      <c r="AH13" s="39">
        <f t="shared" si="35"/>
        <v>11</v>
      </c>
      <c r="AI13" s="41">
        <f t="shared" si="36"/>
        <v>0.14300572022880914</v>
      </c>
      <c r="AJ13" s="44">
        <v>1194</v>
      </c>
      <c r="AK13" s="42">
        <f t="shared" si="37"/>
        <v>0.38158790423869376</v>
      </c>
    </row>
    <row r="14" spans="1:37" ht="15.75" customHeight="1" x14ac:dyDescent="0.2">
      <c r="A14" s="28" t="s">
        <v>22</v>
      </c>
      <c r="B14" s="39">
        <v>0</v>
      </c>
      <c r="C14" s="41">
        <f t="shared" si="19"/>
        <v>0</v>
      </c>
      <c r="D14" s="39">
        <v>1</v>
      </c>
      <c r="E14" s="41">
        <f t="shared" si="20"/>
        <v>8.4889643463497449E-2</v>
      </c>
      <c r="F14" s="39">
        <v>0</v>
      </c>
      <c r="G14" s="41">
        <f t="shared" si="21"/>
        <v>0</v>
      </c>
      <c r="H14" s="39">
        <v>3</v>
      </c>
      <c r="I14" s="41">
        <f t="shared" si="22"/>
        <v>0.28142589118198874</v>
      </c>
      <c r="J14" s="39">
        <v>0</v>
      </c>
      <c r="K14" s="41">
        <f t="shared" si="23"/>
        <v>0</v>
      </c>
      <c r="L14" s="39">
        <v>0</v>
      </c>
      <c r="M14" s="40">
        <f t="shared" si="24"/>
        <v>0</v>
      </c>
      <c r="N14" s="39">
        <v>1</v>
      </c>
      <c r="O14" s="40">
        <f t="shared" si="25"/>
        <v>7.1684587813620068E-2</v>
      </c>
      <c r="P14" s="39">
        <v>0</v>
      </c>
      <c r="Q14" s="41">
        <f t="shared" si="26"/>
        <v>0</v>
      </c>
      <c r="R14" s="39">
        <v>1</v>
      </c>
      <c r="S14" s="40">
        <f t="shared" si="27"/>
        <v>0.47393364928909953</v>
      </c>
      <c r="T14" s="39">
        <v>0</v>
      </c>
      <c r="U14" s="42">
        <f t="shared" si="28"/>
        <v>0</v>
      </c>
      <c r="V14" s="43">
        <v>1</v>
      </c>
      <c r="W14" s="41">
        <f t="shared" si="29"/>
        <v>0.13568521031207598</v>
      </c>
      <c r="X14" s="39">
        <v>0</v>
      </c>
      <c r="Y14" s="41">
        <f t="shared" si="30"/>
        <v>0</v>
      </c>
      <c r="Z14" s="39">
        <v>0</v>
      </c>
      <c r="AA14" s="41">
        <f t="shared" si="31"/>
        <v>0</v>
      </c>
      <c r="AB14" s="39">
        <v>0</v>
      </c>
      <c r="AC14" s="41">
        <f t="shared" si="32"/>
        <v>0</v>
      </c>
      <c r="AD14" s="39">
        <v>0</v>
      </c>
      <c r="AE14" s="41">
        <f t="shared" si="33"/>
        <v>0</v>
      </c>
      <c r="AF14" s="39"/>
      <c r="AG14" s="40" t="e">
        <f t="shared" si="34"/>
        <v>#DIV/0!</v>
      </c>
      <c r="AH14" s="39">
        <f t="shared" si="35"/>
        <v>7</v>
      </c>
      <c r="AI14" s="41">
        <f t="shared" si="36"/>
        <v>9.1003640145605816E-2</v>
      </c>
      <c r="AJ14" s="44">
        <v>884</v>
      </c>
      <c r="AK14" s="42">
        <f t="shared" si="37"/>
        <v>0.2825156677948118</v>
      </c>
    </row>
    <row r="15" spans="1:37" ht="15.75" customHeight="1" x14ac:dyDescent="0.2">
      <c r="A15" s="28" t="s">
        <v>62</v>
      </c>
      <c r="B15" s="39">
        <v>0</v>
      </c>
      <c r="C15" s="41">
        <f t="shared" si="19"/>
        <v>0</v>
      </c>
      <c r="D15" s="39">
        <v>0</v>
      </c>
      <c r="E15" s="41">
        <f t="shared" si="20"/>
        <v>0</v>
      </c>
      <c r="F15" s="39">
        <v>0</v>
      </c>
      <c r="G15" s="41">
        <f t="shared" si="21"/>
        <v>0</v>
      </c>
      <c r="H15" s="39">
        <v>3</v>
      </c>
      <c r="I15" s="41">
        <f t="shared" si="22"/>
        <v>0.28142589118198874</v>
      </c>
      <c r="J15" s="39">
        <v>1</v>
      </c>
      <c r="K15" s="41">
        <f t="shared" si="23"/>
        <v>0.32258064516129031</v>
      </c>
      <c r="L15" s="39">
        <v>0</v>
      </c>
      <c r="M15" s="40">
        <f t="shared" si="24"/>
        <v>0</v>
      </c>
      <c r="N15" s="39">
        <v>0</v>
      </c>
      <c r="O15" s="40">
        <f t="shared" si="25"/>
        <v>0</v>
      </c>
      <c r="P15" s="39">
        <v>0</v>
      </c>
      <c r="Q15" s="41">
        <f t="shared" si="26"/>
        <v>0</v>
      </c>
      <c r="R15" s="39">
        <v>0</v>
      </c>
      <c r="S15" s="40">
        <f t="shared" si="27"/>
        <v>0</v>
      </c>
      <c r="T15" s="39">
        <v>0</v>
      </c>
      <c r="U15" s="42">
        <f t="shared" si="28"/>
        <v>0</v>
      </c>
      <c r="V15" s="43">
        <v>3</v>
      </c>
      <c r="W15" s="41">
        <f t="shared" si="29"/>
        <v>0.40705563093622793</v>
      </c>
      <c r="X15" s="39">
        <v>0</v>
      </c>
      <c r="Y15" s="41">
        <f t="shared" si="30"/>
        <v>0</v>
      </c>
      <c r="Z15" s="39">
        <v>0</v>
      </c>
      <c r="AA15" s="41">
        <f t="shared" si="31"/>
        <v>0</v>
      </c>
      <c r="AB15" s="39">
        <v>0</v>
      </c>
      <c r="AC15" s="41">
        <f t="shared" si="32"/>
        <v>0</v>
      </c>
      <c r="AD15" s="39">
        <v>0</v>
      </c>
      <c r="AE15" s="41">
        <f t="shared" si="33"/>
        <v>0</v>
      </c>
      <c r="AF15" s="39"/>
      <c r="AG15" s="40" t="e">
        <f t="shared" si="34"/>
        <v>#DIV/0!</v>
      </c>
      <c r="AH15" s="39">
        <f t="shared" si="35"/>
        <v>7</v>
      </c>
      <c r="AI15" s="41">
        <f t="shared" si="36"/>
        <v>9.1003640145605816E-2</v>
      </c>
      <c r="AJ15" s="44">
        <v>376</v>
      </c>
      <c r="AK15" s="42">
        <f t="shared" si="37"/>
        <v>0.12016503517064395</v>
      </c>
    </row>
    <row r="16" spans="1:37" ht="15.75" customHeight="1" x14ac:dyDescent="0.2">
      <c r="A16" s="28" t="s">
        <v>19</v>
      </c>
      <c r="B16" s="39">
        <v>0</v>
      </c>
      <c r="C16" s="41">
        <f t="shared" si="19"/>
        <v>0</v>
      </c>
      <c r="D16" s="39">
        <v>3</v>
      </c>
      <c r="E16" s="41">
        <f t="shared" si="20"/>
        <v>0.25466893039049238</v>
      </c>
      <c r="F16" s="39">
        <v>0</v>
      </c>
      <c r="G16" s="41">
        <f t="shared" si="21"/>
        <v>0</v>
      </c>
      <c r="H16" s="39">
        <v>0</v>
      </c>
      <c r="I16" s="41">
        <f t="shared" si="22"/>
        <v>0</v>
      </c>
      <c r="J16" s="39">
        <v>1</v>
      </c>
      <c r="K16" s="41">
        <f t="shared" si="23"/>
        <v>0.32258064516129031</v>
      </c>
      <c r="L16" s="39">
        <v>0</v>
      </c>
      <c r="M16" s="40">
        <f t="shared" si="24"/>
        <v>0</v>
      </c>
      <c r="N16" s="39">
        <v>0</v>
      </c>
      <c r="O16" s="40">
        <f t="shared" si="25"/>
        <v>0</v>
      </c>
      <c r="P16" s="39">
        <v>0</v>
      </c>
      <c r="Q16" s="41">
        <f t="shared" si="26"/>
        <v>0</v>
      </c>
      <c r="R16" s="39">
        <v>0</v>
      </c>
      <c r="S16" s="40">
        <f t="shared" si="27"/>
        <v>0</v>
      </c>
      <c r="T16" s="39">
        <v>0</v>
      </c>
      <c r="U16" s="42">
        <f t="shared" si="28"/>
        <v>0</v>
      </c>
      <c r="V16" s="43">
        <v>0</v>
      </c>
      <c r="W16" s="41">
        <f t="shared" si="29"/>
        <v>0</v>
      </c>
      <c r="X16" s="39">
        <v>0</v>
      </c>
      <c r="Y16" s="41">
        <f t="shared" si="30"/>
        <v>0</v>
      </c>
      <c r="Z16" s="39">
        <v>0</v>
      </c>
      <c r="AA16" s="41">
        <f t="shared" si="31"/>
        <v>0</v>
      </c>
      <c r="AB16" s="39">
        <v>0</v>
      </c>
      <c r="AC16" s="41">
        <f t="shared" si="32"/>
        <v>0</v>
      </c>
      <c r="AD16" s="39">
        <v>1</v>
      </c>
      <c r="AE16" s="41">
        <f t="shared" si="33"/>
        <v>0.13793103448275862</v>
      </c>
      <c r="AF16" s="39"/>
      <c r="AG16" s="40" t="e">
        <f t="shared" si="34"/>
        <v>#DIV/0!</v>
      </c>
      <c r="AH16" s="39">
        <f t="shared" si="35"/>
        <v>5</v>
      </c>
      <c r="AI16" s="41">
        <f t="shared" si="36"/>
        <v>6.500260010400416E-2</v>
      </c>
      <c r="AJ16" s="44">
        <v>295</v>
      </c>
      <c r="AK16" s="42">
        <f t="shared" si="37"/>
        <v>9.4278418551436066E-2</v>
      </c>
    </row>
    <row r="17" spans="1:37" ht="15.75" customHeight="1" x14ac:dyDescent="0.2">
      <c r="A17" s="30" t="s">
        <v>20</v>
      </c>
      <c r="B17" s="49">
        <v>0</v>
      </c>
      <c r="C17" s="50">
        <f t="shared" si="19"/>
        <v>0</v>
      </c>
      <c r="D17" s="49">
        <v>0</v>
      </c>
      <c r="E17" s="50">
        <f t="shared" si="20"/>
        <v>0</v>
      </c>
      <c r="F17" s="49">
        <v>0</v>
      </c>
      <c r="G17" s="50">
        <f t="shared" si="21"/>
        <v>0</v>
      </c>
      <c r="H17" s="49">
        <v>0</v>
      </c>
      <c r="I17" s="50">
        <f t="shared" si="22"/>
        <v>0</v>
      </c>
      <c r="J17" s="49">
        <v>0</v>
      </c>
      <c r="K17" s="50">
        <f t="shared" si="23"/>
        <v>0</v>
      </c>
      <c r="L17" s="51">
        <v>0</v>
      </c>
      <c r="M17" s="52">
        <f t="shared" si="24"/>
        <v>0</v>
      </c>
      <c r="N17" s="51">
        <v>0</v>
      </c>
      <c r="O17" s="52">
        <f t="shared" si="25"/>
        <v>0</v>
      </c>
      <c r="P17" s="49">
        <v>0</v>
      </c>
      <c r="Q17" s="50">
        <f t="shared" si="26"/>
        <v>0</v>
      </c>
      <c r="R17" s="51">
        <v>0</v>
      </c>
      <c r="S17" s="52">
        <f t="shared" si="27"/>
        <v>0</v>
      </c>
      <c r="T17" s="49">
        <v>0</v>
      </c>
      <c r="U17" s="53">
        <f t="shared" si="28"/>
        <v>0</v>
      </c>
      <c r="V17" s="54">
        <v>3</v>
      </c>
      <c r="W17" s="55">
        <f t="shared" si="29"/>
        <v>0.40705563093622793</v>
      </c>
      <c r="X17" s="49">
        <v>0</v>
      </c>
      <c r="Y17" s="50">
        <f t="shared" si="30"/>
        <v>0</v>
      </c>
      <c r="Z17" s="49">
        <v>0</v>
      </c>
      <c r="AA17" s="50">
        <f t="shared" si="31"/>
        <v>0</v>
      </c>
      <c r="AB17" s="49">
        <v>0</v>
      </c>
      <c r="AC17" s="50">
        <f t="shared" si="32"/>
        <v>0</v>
      </c>
      <c r="AD17" s="49">
        <v>0</v>
      </c>
      <c r="AE17" s="50">
        <f t="shared" si="33"/>
        <v>0</v>
      </c>
      <c r="AF17" s="51"/>
      <c r="AG17" s="52" t="e">
        <f t="shared" si="34"/>
        <v>#DIV/0!</v>
      </c>
      <c r="AH17" s="49">
        <f t="shared" si="35"/>
        <v>3</v>
      </c>
      <c r="AI17" s="50">
        <f t="shared" si="36"/>
        <v>3.9001560062402497E-2</v>
      </c>
      <c r="AJ17" s="56">
        <v>179</v>
      </c>
      <c r="AK17" s="53">
        <f t="shared" si="37"/>
        <v>5.7206226849854429E-2</v>
      </c>
    </row>
    <row r="18" spans="1:37" ht="25.5" customHeight="1" thickBot="1" x14ac:dyDescent="0.25">
      <c r="A18" s="32" t="s">
        <v>24</v>
      </c>
      <c r="B18" s="17">
        <f>SUM(B3:B17)</f>
        <v>524</v>
      </c>
      <c r="C18" s="18">
        <f>B18/B18*100</f>
        <v>100</v>
      </c>
      <c r="D18" s="17">
        <f>SUM(D3:D17)</f>
        <v>1178</v>
      </c>
      <c r="E18" s="18">
        <f>D18/D18*100</f>
        <v>100</v>
      </c>
      <c r="F18" s="17">
        <f>SUM(F3:F17)</f>
        <v>551</v>
      </c>
      <c r="G18" s="18">
        <f>F18/F18*100</f>
        <v>100</v>
      </c>
      <c r="H18" s="17">
        <f>SUM(H3:H17)</f>
        <v>1066</v>
      </c>
      <c r="I18" s="18">
        <f>H18/H18*100</f>
        <v>100</v>
      </c>
      <c r="J18" s="17">
        <f>SUM(J3:J17)</f>
        <v>310</v>
      </c>
      <c r="K18" s="18">
        <f>J18/J18*100</f>
        <v>100</v>
      </c>
      <c r="L18" s="17">
        <f>SUM(L3:L17)</f>
        <v>101</v>
      </c>
      <c r="M18" s="18">
        <f>L18/L18*100</f>
        <v>100</v>
      </c>
      <c r="N18" s="17">
        <f>SUM(N3:N17)</f>
        <v>1395</v>
      </c>
      <c r="O18" s="18">
        <f>N18/N18*100</f>
        <v>100</v>
      </c>
      <c r="P18" s="17">
        <f>SUM(P3:P17)</f>
        <v>93</v>
      </c>
      <c r="Q18" s="18">
        <f>P18/P18*100</f>
        <v>100</v>
      </c>
      <c r="R18" s="17">
        <f>SUM(R3:R17)</f>
        <v>211</v>
      </c>
      <c r="S18" s="18">
        <f>R18/R18*100</f>
        <v>100</v>
      </c>
      <c r="T18" s="17">
        <f>SUM(T3:T17)</f>
        <v>114</v>
      </c>
      <c r="U18" s="19">
        <f>T18/T18*100</f>
        <v>100</v>
      </c>
      <c r="V18" s="37">
        <f>SUM(V3:V17)</f>
        <v>737</v>
      </c>
      <c r="W18" s="18">
        <f>V18/V18*100</f>
        <v>100</v>
      </c>
      <c r="X18" s="17">
        <f>SUM(X3:X17)</f>
        <v>74</v>
      </c>
      <c r="Y18" s="18">
        <f>X18/X18*100</f>
        <v>100</v>
      </c>
      <c r="Z18" s="17">
        <f>SUM(Z3:Z17)</f>
        <v>301</v>
      </c>
      <c r="AA18" s="18">
        <f>Z18/Z18*100</f>
        <v>100</v>
      </c>
      <c r="AB18" s="17">
        <f>SUM(AB3:AB17)</f>
        <v>312</v>
      </c>
      <c r="AC18" s="18">
        <f>AB18/AB18*100</f>
        <v>100</v>
      </c>
      <c r="AD18" s="17">
        <f>SUM(AD3:AD17)</f>
        <v>725</v>
      </c>
      <c r="AE18" s="18">
        <f>AD18/AD18*100</f>
        <v>100</v>
      </c>
      <c r="AF18" s="17">
        <f>SUM(AF3:AF17)</f>
        <v>0</v>
      </c>
      <c r="AG18" s="18" t="e">
        <f>AF18/AF18*100</f>
        <v>#DIV/0!</v>
      </c>
      <c r="AH18" s="17">
        <f t="shared" si="35"/>
        <v>7692</v>
      </c>
      <c r="AI18" s="18">
        <f>AH18/AH18*100</f>
        <v>100</v>
      </c>
      <c r="AJ18" s="17">
        <f>SUM(AJ3:AJ17)</f>
        <v>312903</v>
      </c>
      <c r="AK18" s="19">
        <f>AJ18/AJ18*100</f>
        <v>100</v>
      </c>
    </row>
    <row r="19" spans="1:37" ht="11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  <c r="AK19" s="21"/>
    </row>
    <row r="20" spans="1:37" ht="27.75" customHeight="1" x14ac:dyDescent="0.2">
      <c r="A20" s="23" t="s">
        <v>27</v>
      </c>
      <c r="B20" s="203">
        <v>1349</v>
      </c>
      <c r="C20" s="203"/>
      <c r="D20" s="203">
        <v>3869</v>
      </c>
      <c r="E20" s="203"/>
      <c r="F20" s="203">
        <v>1498</v>
      </c>
      <c r="G20" s="203"/>
      <c r="H20" s="203">
        <v>2988</v>
      </c>
      <c r="I20" s="203"/>
      <c r="J20" s="203">
        <v>1018</v>
      </c>
      <c r="K20" s="203"/>
      <c r="L20" s="203">
        <v>290</v>
      </c>
      <c r="M20" s="203"/>
      <c r="N20" s="203">
        <v>5053</v>
      </c>
      <c r="O20" s="203"/>
      <c r="P20" s="203">
        <v>300</v>
      </c>
      <c r="Q20" s="203"/>
      <c r="R20" s="203">
        <v>656</v>
      </c>
      <c r="S20" s="203"/>
      <c r="T20" s="203">
        <v>313</v>
      </c>
      <c r="U20" s="203"/>
      <c r="V20" s="203">
        <v>3066</v>
      </c>
      <c r="W20" s="203"/>
      <c r="X20" s="203">
        <v>203</v>
      </c>
      <c r="Y20" s="203"/>
      <c r="Z20" s="203">
        <v>956</v>
      </c>
      <c r="AA20" s="203"/>
      <c r="AB20" s="203">
        <v>1320</v>
      </c>
      <c r="AC20" s="203"/>
      <c r="AD20" s="203">
        <v>2893</v>
      </c>
      <c r="AE20" s="203"/>
      <c r="AF20" s="203">
        <v>30565</v>
      </c>
      <c r="AG20" s="203"/>
      <c r="AH20" s="203">
        <f t="shared" ref="AH20" si="38">SUM(B20,D20,F20,H20,J20,L20,N20,P20,R20,T20,V20,X20,Z20,AB20,AD20)</f>
        <v>25772</v>
      </c>
      <c r="AI20" s="203"/>
      <c r="AJ20" s="203">
        <v>996130</v>
      </c>
      <c r="AK20" s="203"/>
    </row>
    <row r="21" spans="1:37" ht="27.75" customHeight="1" x14ac:dyDescent="0.2">
      <c r="A21" s="24" t="s">
        <v>29</v>
      </c>
      <c r="B21" s="203">
        <v>527</v>
      </c>
      <c r="C21" s="203"/>
      <c r="D21" s="201">
        <v>1189</v>
      </c>
      <c r="E21" s="201"/>
      <c r="F21" s="201">
        <v>556</v>
      </c>
      <c r="G21" s="201"/>
      <c r="H21" s="201">
        <v>1081</v>
      </c>
      <c r="I21" s="201"/>
      <c r="J21" s="201">
        <f>J18</f>
        <v>310</v>
      </c>
      <c r="K21" s="201"/>
      <c r="L21" s="201">
        <f>L18</f>
        <v>101</v>
      </c>
      <c r="M21" s="201"/>
      <c r="N21" s="201">
        <v>1406</v>
      </c>
      <c r="O21" s="201"/>
      <c r="P21" s="201">
        <v>95</v>
      </c>
      <c r="Q21" s="201"/>
      <c r="R21" s="201">
        <v>214</v>
      </c>
      <c r="S21" s="201"/>
      <c r="T21" s="201">
        <f>T18</f>
        <v>114</v>
      </c>
      <c r="U21" s="201"/>
      <c r="V21" s="201">
        <v>749</v>
      </c>
      <c r="W21" s="201"/>
      <c r="X21" s="201">
        <f>X18</f>
        <v>74</v>
      </c>
      <c r="Y21" s="201"/>
      <c r="Z21" s="201">
        <v>304</v>
      </c>
      <c r="AA21" s="201"/>
      <c r="AB21" s="203">
        <f>AB18</f>
        <v>312</v>
      </c>
      <c r="AC21" s="203"/>
      <c r="AD21" s="201">
        <v>736</v>
      </c>
      <c r="AE21" s="201"/>
      <c r="AF21" s="201">
        <v>8888</v>
      </c>
      <c r="AG21" s="201"/>
      <c r="AH21" s="201">
        <f t="shared" ref="AH21" si="39">SUM(B21,D21,F21,H21,J21,L21,N21,P21,R21,T21,V21,X21,Z21,AB21,AD21)</f>
        <v>7768</v>
      </c>
      <c r="AI21" s="201"/>
      <c r="AJ21" s="201">
        <v>321163</v>
      </c>
      <c r="AK21" s="201"/>
    </row>
    <row r="22" spans="1:37" ht="27.75" customHeight="1" x14ac:dyDescent="0.2">
      <c r="A22" s="24" t="s">
        <v>28</v>
      </c>
      <c r="B22" s="202">
        <f>B21/B20</f>
        <v>0.39065974796145292</v>
      </c>
      <c r="C22" s="202"/>
      <c r="D22" s="202">
        <f>D21/D20</f>
        <v>0.30731455156371157</v>
      </c>
      <c r="E22" s="202"/>
      <c r="F22" s="202">
        <f>F21/F20</f>
        <v>0.3711615487316422</v>
      </c>
      <c r="G22" s="202"/>
      <c r="H22" s="202">
        <f>H21/H20</f>
        <v>0.36178045515394913</v>
      </c>
      <c r="I22" s="202"/>
      <c r="J22" s="202">
        <f>J21/J20</f>
        <v>0.30451866404715128</v>
      </c>
      <c r="K22" s="202"/>
      <c r="L22" s="202">
        <f>L21/L20</f>
        <v>0.34827586206896549</v>
      </c>
      <c r="M22" s="202"/>
      <c r="N22" s="202">
        <f>N21/N20</f>
        <v>0.27825054423114981</v>
      </c>
      <c r="O22" s="202"/>
      <c r="P22" s="202">
        <f>P21/P20</f>
        <v>0.31666666666666665</v>
      </c>
      <c r="Q22" s="202"/>
      <c r="R22" s="202">
        <f>R21/R20</f>
        <v>0.32621951219512196</v>
      </c>
      <c r="S22" s="202"/>
      <c r="T22" s="202">
        <f>T21/T20</f>
        <v>0.36421725239616615</v>
      </c>
      <c r="U22" s="202"/>
      <c r="V22" s="202">
        <f>V21/V20</f>
        <v>0.24429223744292236</v>
      </c>
      <c r="W22" s="202"/>
      <c r="X22" s="202">
        <f>X21/X20</f>
        <v>0.3645320197044335</v>
      </c>
      <c r="Y22" s="202"/>
      <c r="Z22" s="202">
        <f>Z21/Z20</f>
        <v>0.31799163179916318</v>
      </c>
      <c r="AA22" s="202"/>
      <c r="AB22" s="202">
        <f>AB21/AB20</f>
        <v>0.23636363636363636</v>
      </c>
      <c r="AC22" s="202"/>
      <c r="AD22" s="202">
        <f>AD21/AD20</f>
        <v>0.25440718976840648</v>
      </c>
      <c r="AE22" s="202"/>
      <c r="AF22" s="202">
        <f>AF21/AF20</f>
        <v>0.29079011941763455</v>
      </c>
      <c r="AG22" s="202"/>
      <c r="AH22" s="202">
        <f>AH21/AH20</f>
        <v>0.3014123855346888</v>
      </c>
      <c r="AI22" s="202"/>
      <c r="AJ22" s="202">
        <f>AJ21/AJ20</f>
        <v>0.322410729523255</v>
      </c>
      <c r="AK22" s="202"/>
    </row>
  </sheetData>
  <sortState ref="A3:IV9">
    <sortCondition descending="1" ref="AI3:AI9"/>
  </sortState>
  <mergeCells count="72">
    <mergeCell ref="J1:K1"/>
    <mergeCell ref="L1:M1"/>
    <mergeCell ref="N1:O1"/>
    <mergeCell ref="B20:C20"/>
    <mergeCell ref="B1:C1"/>
    <mergeCell ref="D1:E1"/>
    <mergeCell ref="F1:G1"/>
    <mergeCell ref="H1:I1"/>
    <mergeCell ref="F20:G20"/>
    <mergeCell ref="H20:I20"/>
    <mergeCell ref="J20:K20"/>
    <mergeCell ref="L20:M20"/>
    <mergeCell ref="P1:Q1"/>
    <mergeCell ref="R1:S1"/>
    <mergeCell ref="T1:U1"/>
    <mergeCell ref="V1:W1"/>
    <mergeCell ref="AJ1:AK1"/>
    <mergeCell ref="Z1:AA1"/>
    <mergeCell ref="X1:Y1"/>
    <mergeCell ref="AB1:AC1"/>
    <mergeCell ref="AD1:AE1"/>
    <mergeCell ref="AF1:AG1"/>
    <mergeCell ref="AH1:AI1"/>
    <mergeCell ref="V20:W20"/>
    <mergeCell ref="B21:C21"/>
    <mergeCell ref="D20:E20"/>
    <mergeCell ref="D21:E21"/>
    <mergeCell ref="N20:O20"/>
    <mergeCell ref="R21:S21"/>
    <mergeCell ref="P21:Q21"/>
    <mergeCell ref="B22:C22"/>
    <mergeCell ref="D22:E22"/>
    <mergeCell ref="F21:G21"/>
    <mergeCell ref="F22:G22"/>
    <mergeCell ref="H21:I21"/>
    <mergeCell ref="H22:I22"/>
    <mergeCell ref="P22:Q22"/>
    <mergeCell ref="AD20:AE20"/>
    <mergeCell ref="AJ20:AK20"/>
    <mergeCell ref="AJ21:AK21"/>
    <mergeCell ref="Z21:AA21"/>
    <mergeCell ref="Z20:AA20"/>
    <mergeCell ref="AB20:AC20"/>
    <mergeCell ref="P20:Q20"/>
    <mergeCell ref="X20:Y20"/>
    <mergeCell ref="R20:S20"/>
    <mergeCell ref="T20:U20"/>
    <mergeCell ref="AF20:AG20"/>
    <mergeCell ref="AH22:AI22"/>
    <mergeCell ref="AH21:AI21"/>
    <mergeCell ref="AH20:AI20"/>
    <mergeCell ref="AJ22:AK22"/>
    <mergeCell ref="J22:K22"/>
    <mergeCell ref="L21:M21"/>
    <mergeCell ref="L22:M22"/>
    <mergeCell ref="N21:O21"/>
    <mergeCell ref="N22:O22"/>
    <mergeCell ref="J21:K21"/>
    <mergeCell ref="AF21:AG21"/>
    <mergeCell ref="R22:S22"/>
    <mergeCell ref="T21:U21"/>
    <mergeCell ref="V21:W21"/>
    <mergeCell ref="T22:U22"/>
    <mergeCell ref="V22:W22"/>
    <mergeCell ref="X21:Y21"/>
    <mergeCell ref="X22:Y22"/>
    <mergeCell ref="AF22:AG22"/>
    <mergeCell ref="Z22:AA22"/>
    <mergeCell ref="AB21:AC21"/>
    <mergeCell ref="AB22:AC22"/>
    <mergeCell ref="AD21:AE21"/>
    <mergeCell ref="AD22:AE22"/>
  </mergeCells>
  <phoneticPr fontId="0" type="noConversion"/>
  <conditionalFormatting sqref="B22:AK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17 E3:E17 G3:G17 I3:I17 K3:K17 M3:M17 O3:O17 Q3:Q17 S3:S17 U3:U17 W3:W17 Y3:Y17 AA3:AA17 AC3:AC17 AE3:AE17 AI3:AI17 AK3:AK17">
    <cfRule type="top10" dxfId="3" priority="1" stopIfTrue="1" percent="1" rank="10"/>
  </conditionalFormatting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53"/>
  <sheetViews>
    <sheetView topLeftCell="D1" workbookViewId="0">
      <selection activeCell="M34" sqref="M34"/>
    </sheetView>
  </sheetViews>
  <sheetFormatPr defaultRowHeight="12.75" x14ac:dyDescent="0.2"/>
  <cols>
    <col min="1" max="1" width="9.140625" style="1"/>
    <col min="2" max="2" width="13.5703125" style="1" customWidth="1"/>
    <col min="3" max="3" width="9.140625" style="58"/>
    <col min="4" max="4" width="9.140625" style="1"/>
    <col min="5" max="5" width="11.85546875" style="1" customWidth="1"/>
    <col min="6" max="6" width="10.85546875" style="58" customWidth="1"/>
    <col min="7" max="7" width="11.28515625" style="58" customWidth="1"/>
    <col min="8" max="8" width="9.140625" style="1"/>
    <col min="9" max="9" width="9.140625" style="58"/>
    <col min="10" max="10" width="9.140625" style="1"/>
    <col min="11" max="11" width="11" style="1" customWidth="1"/>
    <col min="12" max="12" width="11.7109375" style="58" customWidth="1"/>
    <col min="13" max="13" width="13" style="58" customWidth="1"/>
    <col min="14" max="14" width="8.5703125" style="1" customWidth="1"/>
    <col min="15" max="15" width="9.140625" style="58"/>
    <col min="16" max="16" width="9.140625" style="1"/>
    <col min="17" max="17" width="11" style="1" customWidth="1"/>
    <col min="18" max="18" width="10.7109375" style="58" customWidth="1"/>
    <col min="19" max="19" width="13" style="58" customWidth="1"/>
    <col min="20" max="20" width="9.140625" style="1"/>
    <col min="21" max="21" width="9.140625" style="58"/>
    <col min="22" max="24" width="9.140625" style="1"/>
    <col min="25" max="25" width="9.140625" style="58"/>
    <col min="26" max="31" width="9.140625" style="1"/>
    <col min="32" max="32" width="12.140625" style="1" customWidth="1"/>
    <col min="33" max="33" width="11.5703125" style="1" customWidth="1"/>
    <col min="34" max="34" width="10" style="1" customWidth="1"/>
    <col min="35" max="35" width="9.85546875" style="1" customWidth="1"/>
    <col min="36" max="16384" width="9.140625" style="1"/>
  </cols>
  <sheetData>
    <row r="2" spans="1:52" ht="13.5" thickBot="1" x14ac:dyDescent="0.25"/>
    <row r="3" spans="1:52" ht="30" customHeight="1" x14ac:dyDescent="0.2">
      <c r="A3" s="99" t="s">
        <v>212</v>
      </c>
      <c r="B3" s="100" t="s">
        <v>74</v>
      </c>
      <c r="C3" s="101" t="s">
        <v>58</v>
      </c>
      <c r="D3" s="101" t="s">
        <v>59</v>
      </c>
      <c r="E3" s="101" t="s">
        <v>57</v>
      </c>
      <c r="F3" s="101" t="s">
        <v>71</v>
      </c>
      <c r="G3" s="101" t="s">
        <v>41</v>
      </c>
      <c r="H3" s="101" t="s">
        <v>35</v>
      </c>
      <c r="I3" s="101" t="s">
        <v>40</v>
      </c>
      <c r="J3" s="101" t="s">
        <v>60</v>
      </c>
      <c r="K3" s="101" t="s">
        <v>50</v>
      </c>
      <c r="L3" s="101" t="s">
        <v>52</v>
      </c>
      <c r="M3" s="101" t="s">
        <v>53</v>
      </c>
      <c r="N3" s="101" t="s">
        <v>56</v>
      </c>
      <c r="O3" s="101" t="s">
        <v>55</v>
      </c>
      <c r="P3" s="101" t="s">
        <v>77</v>
      </c>
      <c r="Q3" s="101" t="s">
        <v>54</v>
      </c>
      <c r="R3" s="101" t="s">
        <v>173</v>
      </c>
      <c r="S3" s="101" t="s">
        <v>219</v>
      </c>
      <c r="T3" s="101" t="s">
        <v>65</v>
      </c>
      <c r="U3" s="101" t="s">
        <v>68</v>
      </c>
      <c r="V3" s="101" t="s">
        <v>244</v>
      </c>
      <c r="W3" s="101" t="s">
        <v>122</v>
      </c>
      <c r="X3" s="101" t="s">
        <v>198</v>
      </c>
      <c r="Y3" s="101" t="s">
        <v>213</v>
      </c>
      <c r="Z3" s="101" t="s">
        <v>70</v>
      </c>
      <c r="AA3" s="101" t="s">
        <v>39</v>
      </c>
      <c r="AB3" s="101" t="s">
        <v>164</v>
      </c>
      <c r="AC3" s="101" t="s">
        <v>218</v>
      </c>
      <c r="AD3" s="101" t="s">
        <v>201</v>
      </c>
      <c r="AE3" s="101" t="s">
        <v>45</v>
      </c>
      <c r="AF3" s="101" t="s">
        <v>43</v>
      </c>
      <c r="AG3" s="101" t="s">
        <v>72</v>
      </c>
      <c r="AH3" s="101" t="s">
        <v>44</v>
      </c>
      <c r="AI3" s="101" t="s">
        <v>154</v>
      </c>
      <c r="AJ3" s="101" t="s">
        <v>102</v>
      </c>
      <c r="AK3" s="101" t="s">
        <v>160</v>
      </c>
      <c r="AL3" s="101" t="s">
        <v>121</v>
      </c>
      <c r="AM3" s="101" t="s">
        <v>37</v>
      </c>
      <c r="AN3" s="101" t="s">
        <v>153</v>
      </c>
      <c r="AO3" s="101" t="s">
        <v>19</v>
      </c>
      <c r="AP3" s="102" t="s">
        <v>169</v>
      </c>
      <c r="AQ3" s="61"/>
      <c r="AR3" s="61"/>
      <c r="AS3" s="61"/>
      <c r="AT3" s="61"/>
      <c r="AU3" s="61"/>
      <c r="AV3" s="61"/>
      <c r="AW3" s="61"/>
      <c r="AX3" s="61"/>
      <c r="AY3" s="61"/>
      <c r="AZ3" s="61"/>
    </row>
    <row r="4" spans="1:52" x14ac:dyDescent="0.2">
      <c r="A4" s="97">
        <v>2000</v>
      </c>
      <c r="B4" s="104">
        <f>SUM(C4:AZ4)</f>
        <v>784</v>
      </c>
      <c r="C4" s="98">
        <v>70</v>
      </c>
      <c r="D4" s="98">
        <v>69</v>
      </c>
      <c r="E4" s="98">
        <v>70</v>
      </c>
      <c r="F4" s="98">
        <v>70</v>
      </c>
      <c r="G4" s="98">
        <v>70</v>
      </c>
      <c r="H4" s="98"/>
      <c r="I4" s="98"/>
      <c r="J4" s="98">
        <v>68</v>
      </c>
      <c r="K4" s="98"/>
      <c r="L4" s="98"/>
      <c r="M4" s="98"/>
      <c r="N4" s="98">
        <v>3</v>
      </c>
      <c r="O4" s="98"/>
      <c r="P4" s="98"/>
      <c r="Q4" s="98"/>
      <c r="R4" s="98">
        <v>70</v>
      </c>
      <c r="S4" s="98"/>
      <c r="T4" s="98"/>
      <c r="U4" s="98"/>
      <c r="V4" s="98"/>
      <c r="W4" s="98"/>
      <c r="X4" s="98">
        <v>69</v>
      </c>
      <c r="Y4" s="98">
        <v>69</v>
      </c>
      <c r="Z4" s="98"/>
      <c r="AA4" s="98"/>
      <c r="AB4" s="98">
        <v>65</v>
      </c>
      <c r="AC4" s="98"/>
      <c r="AD4" s="98">
        <v>62</v>
      </c>
      <c r="AE4" s="98"/>
      <c r="AF4" s="98">
        <v>25</v>
      </c>
      <c r="AG4" s="98"/>
      <c r="AH4" s="98"/>
      <c r="AI4" s="98"/>
      <c r="AJ4" s="98"/>
      <c r="AK4" s="98"/>
      <c r="AL4" s="98"/>
      <c r="AM4" s="98"/>
      <c r="AN4" s="98"/>
      <c r="AO4" s="98">
        <v>3</v>
      </c>
      <c r="AP4" s="117">
        <v>1</v>
      </c>
    </row>
    <row r="5" spans="1:52" x14ac:dyDescent="0.2">
      <c r="A5" s="95">
        <v>2004</v>
      </c>
      <c r="B5" s="105">
        <f>SUM(C5:AZ5)</f>
        <v>900</v>
      </c>
      <c r="C5" s="96">
        <v>70</v>
      </c>
      <c r="D5" s="96">
        <v>67</v>
      </c>
      <c r="E5" s="96">
        <v>65</v>
      </c>
      <c r="F5" s="96">
        <v>67</v>
      </c>
      <c r="G5" s="96">
        <v>70</v>
      </c>
      <c r="H5" s="96">
        <v>65</v>
      </c>
      <c r="I5" s="96">
        <v>70</v>
      </c>
      <c r="J5" s="96">
        <v>70</v>
      </c>
      <c r="K5" s="96">
        <v>65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>
        <v>69</v>
      </c>
      <c r="X5" s="96"/>
      <c r="Y5" s="96"/>
      <c r="Z5" s="96"/>
      <c r="AA5" s="96">
        <v>67</v>
      </c>
      <c r="AB5" s="96"/>
      <c r="AC5" s="96"/>
      <c r="AD5" s="96"/>
      <c r="AE5" s="96">
        <v>61</v>
      </c>
      <c r="AF5" s="96">
        <v>2</v>
      </c>
      <c r="AG5" s="96"/>
      <c r="AH5" s="96">
        <v>36</v>
      </c>
      <c r="AI5" s="96">
        <v>11</v>
      </c>
      <c r="AJ5" s="96">
        <v>10</v>
      </c>
      <c r="AK5" s="96">
        <v>11</v>
      </c>
      <c r="AL5" s="96">
        <v>9</v>
      </c>
      <c r="AM5" s="96">
        <v>8</v>
      </c>
      <c r="AN5" s="96">
        <v>7</v>
      </c>
      <c r="AO5" s="96"/>
      <c r="AP5" s="118"/>
    </row>
    <row r="6" spans="1:52" x14ac:dyDescent="0.2">
      <c r="A6" s="95">
        <v>2008</v>
      </c>
      <c r="B6" s="105">
        <f t="shared" ref="B6:B7" si="0">SUM(C6:AZ6)</f>
        <v>844</v>
      </c>
      <c r="C6" s="96">
        <v>70</v>
      </c>
      <c r="D6" s="96">
        <v>70</v>
      </c>
      <c r="E6" s="96">
        <v>70</v>
      </c>
      <c r="F6" s="96">
        <v>47</v>
      </c>
      <c r="G6" s="96"/>
      <c r="H6" s="96">
        <v>70</v>
      </c>
      <c r="I6" s="96">
        <v>65</v>
      </c>
      <c r="J6" s="96"/>
      <c r="K6" s="96">
        <v>65</v>
      </c>
      <c r="L6" s="96">
        <v>65</v>
      </c>
      <c r="M6" s="96">
        <v>19</v>
      </c>
      <c r="N6" s="96">
        <v>70</v>
      </c>
      <c r="O6" s="96">
        <v>70</v>
      </c>
      <c r="P6" s="96">
        <v>70</v>
      </c>
      <c r="Q6" s="96">
        <v>70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>
        <v>11</v>
      </c>
      <c r="AG6" s="96"/>
      <c r="AH6" s="96"/>
      <c r="AI6" s="96"/>
      <c r="AJ6" s="96">
        <v>12</v>
      </c>
      <c r="AK6" s="96"/>
      <c r="AL6" s="96"/>
      <c r="AM6" s="96"/>
      <c r="AN6" s="96"/>
      <c r="AO6" s="96"/>
      <c r="AP6" s="118"/>
    </row>
    <row r="7" spans="1:52" x14ac:dyDescent="0.2">
      <c r="A7" s="122">
        <v>2012</v>
      </c>
      <c r="B7" s="123">
        <f t="shared" si="0"/>
        <v>1179</v>
      </c>
      <c r="C7" s="124">
        <v>70</v>
      </c>
      <c r="D7" s="124">
        <v>70</v>
      </c>
      <c r="E7" s="124">
        <v>70</v>
      </c>
      <c r="F7" s="124">
        <v>65</v>
      </c>
      <c r="G7" s="124">
        <v>67</v>
      </c>
      <c r="H7" s="124">
        <v>70</v>
      </c>
      <c r="I7" s="124">
        <v>69</v>
      </c>
      <c r="J7" s="124">
        <v>65</v>
      </c>
      <c r="K7" s="124">
        <v>25</v>
      </c>
      <c r="L7" s="124">
        <v>55</v>
      </c>
      <c r="M7" s="124">
        <v>70</v>
      </c>
      <c r="N7" s="124"/>
      <c r="O7" s="124"/>
      <c r="P7" s="124"/>
      <c r="Q7" s="124"/>
      <c r="R7" s="124"/>
      <c r="S7" s="124">
        <v>70</v>
      </c>
      <c r="T7" s="124">
        <v>70</v>
      </c>
      <c r="U7" s="124">
        <v>70</v>
      </c>
      <c r="V7" s="124">
        <v>70</v>
      </c>
      <c r="W7" s="124"/>
      <c r="X7" s="124"/>
      <c r="Y7" s="124"/>
      <c r="Z7" s="124">
        <v>68</v>
      </c>
      <c r="AA7" s="124"/>
      <c r="AB7" s="124"/>
      <c r="AC7" s="124">
        <v>65</v>
      </c>
      <c r="AD7" s="124"/>
      <c r="AE7" s="124"/>
      <c r="AF7" s="124">
        <v>17</v>
      </c>
      <c r="AG7" s="124">
        <v>39</v>
      </c>
      <c r="AH7" s="124"/>
      <c r="AI7" s="124">
        <v>14</v>
      </c>
      <c r="AJ7" s="124"/>
      <c r="AK7" s="124"/>
      <c r="AL7" s="124"/>
      <c r="AM7" s="124"/>
      <c r="AN7" s="124"/>
      <c r="AO7" s="124"/>
      <c r="AP7" s="125"/>
    </row>
    <row r="8" spans="1:52" ht="13.5" thickBot="1" x14ac:dyDescent="0.25">
      <c r="A8" s="119" t="s">
        <v>74</v>
      </c>
      <c r="B8" s="120">
        <f t="shared" ref="B8:AP8" si="1">SUM(B4:B7)</f>
        <v>3707</v>
      </c>
      <c r="C8" s="126">
        <f t="shared" si="1"/>
        <v>280</v>
      </c>
      <c r="D8" s="126">
        <f t="shared" si="1"/>
        <v>276</v>
      </c>
      <c r="E8" s="126">
        <f t="shared" si="1"/>
        <v>275</v>
      </c>
      <c r="F8" s="126">
        <f t="shared" si="1"/>
        <v>249</v>
      </c>
      <c r="G8" s="126">
        <f t="shared" si="1"/>
        <v>207</v>
      </c>
      <c r="H8" s="126">
        <f t="shared" si="1"/>
        <v>205</v>
      </c>
      <c r="I8" s="126">
        <f t="shared" si="1"/>
        <v>204</v>
      </c>
      <c r="J8" s="126">
        <f t="shared" si="1"/>
        <v>203</v>
      </c>
      <c r="K8" s="126">
        <f t="shared" si="1"/>
        <v>155</v>
      </c>
      <c r="L8" s="126">
        <f t="shared" si="1"/>
        <v>120</v>
      </c>
      <c r="M8" s="126">
        <f t="shared" si="1"/>
        <v>89</v>
      </c>
      <c r="N8" s="126">
        <f t="shared" si="1"/>
        <v>73</v>
      </c>
      <c r="O8" s="126">
        <f t="shared" si="1"/>
        <v>70</v>
      </c>
      <c r="P8" s="126">
        <f t="shared" si="1"/>
        <v>70</v>
      </c>
      <c r="Q8" s="126">
        <f t="shared" si="1"/>
        <v>70</v>
      </c>
      <c r="R8" s="126">
        <f t="shared" si="1"/>
        <v>70</v>
      </c>
      <c r="S8" s="126">
        <f t="shared" si="1"/>
        <v>70</v>
      </c>
      <c r="T8" s="126">
        <f t="shared" si="1"/>
        <v>70</v>
      </c>
      <c r="U8" s="126">
        <f t="shared" si="1"/>
        <v>70</v>
      </c>
      <c r="V8" s="126">
        <f t="shared" si="1"/>
        <v>70</v>
      </c>
      <c r="W8" s="126">
        <f t="shared" si="1"/>
        <v>69</v>
      </c>
      <c r="X8" s="126">
        <f t="shared" si="1"/>
        <v>69</v>
      </c>
      <c r="Y8" s="126">
        <f t="shared" si="1"/>
        <v>69</v>
      </c>
      <c r="Z8" s="126">
        <f t="shared" si="1"/>
        <v>68</v>
      </c>
      <c r="AA8" s="126">
        <f t="shared" si="1"/>
        <v>67</v>
      </c>
      <c r="AB8" s="126">
        <f t="shared" si="1"/>
        <v>65</v>
      </c>
      <c r="AC8" s="126">
        <f t="shared" si="1"/>
        <v>65</v>
      </c>
      <c r="AD8" s="126">
        <f t="shared" si="1"/>
        <v>62</v>
      </c>
      <c r="AE8" s="126">
        <f t="shared" si="1"/>
        <v>61</v>
      </c>
      <c r="AF8" s="126">
        <f t="shared" si="1"/>
        <v>55</v>
      </c>
      <c r="AG8" s="126">
        <f t="shared" si="1"/>
        <v>39</v>
      </c>
      <c r="AH8" s="126">
        <f t="shared" si="1"/>
        <v>36</v>
      </c>
      <c r="AI8" s="126">
        <f t="shared" si="1"/>
        <v>25</v>
      </c>
      <c r="AJ8" s="126">
        <f t="shared" si="1"/>
        <v>22</v>
      </c>
      <c r="AK8" s="126">
        <f t="shared" si="1"/>
        <v>11</v>
      </c>
      <c r="AL8" s="126">
        <f t="shared" si="1"/>
        <v>9</v>
      </c>
      <c r="AM8" s="126">
        <f t="shared" si="1"/>
        <v>8</v>
      </c>
      <c r="AN8" s="126">
        <f t="shared" si="1"/>
        <v>7</v>
      </c>
      <c r="AO8" s="126">
        <f t="shared" si="1"/>
        <v>3</v>
      </c>
      <c r="AP8" s="127">
        <f t="shared" si="1"/>
        <v>1</v>
      </c>
    </row>
    <row r="9" spans="1:52" ht="13.5" thickBot="1" x14ac:dyDescent="0.25"/>
    <row r="10" spans="1:52" ht="15" x14ac:dyDescent="0.2">
      <c r="A10" s="226" t="s">
        <v>73</v>
      </c>
      <c r="B10" s="227"/>
      <c r="C10" s="228">
        <v>2012</v>
      </c>
      <c r="D10" s="229"/>
      <c r="E10" s="229"/>
      <c r="F10" s="229"/>
      <c r="G10" s="229"/>
      <c r="H10" s="230"/>
      <c r="I10" s="228">
        <v>2008</v>
      </c>
      <c r="J10" s="229"/>
      <c r="K10" s="229"/>
      <c r="L10" s="229"/>
      <c r="M10" s="229"/>
      <c r="N10" s="230"/>
      <c r="O10" s="228">
        <v>2004</v>
      </c>
      <c r="P10" s="229"/>
      <c r="Q10" s="229"/>
      <c r="R10" s="229"/>
      <c r="S10" s="229"/>
      <c r="T10" s="230"/>
      <c r="U10" s="228">
        <v>2000</v>
      </c>
      <c r="V10" s="229"/>
      <c r="W10" s="229"/>
      <c r="X10" s="229"/>
      <c r="Y10" s="229"/>
      <c r="Z10" s="230"/>
    </row>
    <row r="11" spans="1:52" x14ac:dyDescent="0.2">
      <c r="A11" s="58">
        <v>2000</v>
      </c>
      <c r="B11" s="58">
        <v>24</v>
      </c>
      <c r="C11" s="90" t="s">
        <v>209</v>
      </c>
      <c r="D11" s="91" t="s">
        <v>204</v>
      </c>
      <c r="E11" s="91" t="s">
        <v>205</v>
      </c>
      <c r="F11" s="91" t="s">
        <v>206</v>
      </c>
      <c r="G11" s="91" t="s">
        <v>207</v>
      </c>
      <c r="H11" s="92" t="s">
        <v>208</v>
      </c>
      <c r="I11" s="93" t="s">
        <v>209</v>
      </c>
      <c r="J11" s="91" t="s">
        <v>204</v>
      </c>
      <c r="K11" s="91" t="s">
        <v>205</v>
      </c>
      <c r="L11" s="91" t="s">
        <v>206</v>
      </c>
      <c r="M11" s="91" t="s">
        <v>207</v>
      </c>
      <c r="N11" s="94" t="s">
        <v>208</v>
      </c>
      <c r="O11" s="90" t="s">
        <v>209</v>
      </c>
      <c r="P11" s="91" t="s">
        <v>204</v>
      </c>
      <c r="Q11" s="91" t="s">
        <v>205</v>
      </c>
      <c r="R11" s="91" t="s">
        <v>206</v>
      </c>
      <c r="S11" s="91" t="s">
        <v>207</v>
      </c>
      <c r="T11" s="92" t="s">
        <v>208</v>
      </c>
      <c r="U11" s="90" t="s">
        <v>209</v>
      </c>
      <c r="V11" s="91" t="s">
        <v>204</v>
      </c>
      <c r="W11" s="91" t="s">
        <v>205</v>
      </c>
      <c r="X11" s="91" t="s">
        <v>206</v>
      </c>
      <c r="Y11" s="91" t="s">
        <v>207</v>
      </c>
      <c r="Z11" s="92" t="s">
        <v>208</v>
      </c>
    </row>
    <row r="12" spans="1:52" ht="12" customHeight="1" x14ac:dyDescent="0.2">
      <c r="A12" s="58">
        <v>2004</v>
      </c>
      <c r="B12" s="58">
        <v>30</v>
      </c>
      <c r="C12" s="85">
        <v>1</v>
      </c>
      <c r="D12" s="78" t="s">
        <v>231</v>
      </c>
      <c r="E12" s="79" t="s">
        <v>232</v>
      </c>
      <c r="F12" s="80" t="s">
        <v>5</v>
      </c>
      <c r="G12" s="80" t="s">
        <v>59</v>
      </c>
      <c r="H12" s="115">
        <v>4101</v>
      </c>
      <c r="I12" s="77">
        <v>10</v>
      </c>
      <c r="J12" s="78" t="s">
        <v>109</v>
      </c>
      <c r="K12" s="79" t="s">
        <v>120</v>
      </c>
      <c r="L12" s="80" t="s">
        <v>12</v>
      </c>
      <c r="M12" s="80" t="s">
        <v>57</v>
      </c>
      <c r="N12" s="106">
        <v>2583</v>
      </c>
      <c r="O12" s="81">
        <v>7</v>
      </c>
      <c r="P12" s="82" t="s">
        <v>130</v>
      </c>
      <c r="Q12" s="83" t="s">
        <v>131</v>
      </c>
      <c r="R12" s="84" t="s">
        <v>2</v>
      </c>
      <c r="S12" s="84" t="s">
        <v>125</v>
      </c>
      <c r="T12" s="113">
        <v>1736</v>
      </c>
      <c r="U12" s="85">
        <v>19</v>
      </c>
      <c r="V12" s="78" t="s">
        <v>113</v>
      </c>
      <c r="W12" s="79" t="s">
        <v>114</v>
      </c>
      <c r="X12" s="78" t="s">
        <v>5</v>
      </c>
      <c r="Y12" s="80" t="s">
        <v>59</v>
      </c>
      <c r="Z12" s="115">
        <v>1056</v>
      </c>
    </row>
    <row r="13" spans="1:52" ht="12" customHeight="1" x14ac:dyDescent="0.2">
      <c r="A13" s="58">
        <v>2008</v>
      </c>
      <c r="B13" s="58">
        <v>26</v>
      </c>
      <c r="C13" s="88">
        <v>4</v>
      </c>
      <c r="D13" s="86" t="s">
        <v>87</v>
      </c>
      <c r="E13" s="195" t="s">
        <v>86</v>
      </c>
      <c r="F13" s="89" t="s">
        <v>1</v>
      </c>
      <c r="G13" s="89" t="s">
        <v>214</v>
      </c>
      <c r="H13" s="110">
        <v>2548</v>
      </c>
      <c r="I13" s="68">
        <v>13</v>
      </c>
      <c r="J13" s="63" t="s">
        <v>87</v>
      </c>
      <c r="K13" s="195" t="s">
        <v>86</v>
      </c>
      <c r="L13" s="64" t="s">
        <v>1</v>
      </c>
      <c r="M13" s="64" t="s">
        <v>77</v>
      </c>
      <c r="N13" s="107">
        <v>1933</v>
      </c>
      <c r="O13" s="62">
        <v>30</v>
      </c>
      <c r="P13" s="63" t="s">
        <v>161</v>
      </c>
      <c r="Q13" s="73" t="s">
        <v>162</v>
      </c>
      <c r="R13" s="64" t="s">
        <v>14</v>
      </c>
      <c r="S13" s="64" t="s">
        <v>58</v>
      </c>
      <c r="T13" s="111">
        <v>1340</v>
      </c>
      <c r="U13" s="62">
        <v>5</v>
      </c>
      <c r="V13" s="63" t="s">
        <v>149</v>
      </c>
      <c r="W13" s="73" t="s">
        <v>174</v>
      </c>
      <c r="X13" s="63" t="s">
        <v>0</v>
      </c>
      <c r="Y13" s="64" t="s">
        <v>173</v>
      </c>
      <c r="Z13" s="111">
        <v>777</v>
      </c>
    </row>
    <row r="14" spans="1:52" ht="12" customHeight="1" x14ac:dyDescent="0.2">
      <c r="A14" s="58">
        <v>2012</v>
      </c>
      <c r="B14" s="58">
        <v>26</v>
      </c>
      <c r="C14" s="65">
        <v>9</v>
      </c>
      <c r="D14" s="66" t="s">
        <v>149</v>
      </c>
      <c r="E14" s="74" t="s">
        <v>118</v>
      </c>
      <c r="F14" s="67" t="s">
        <v>0</v>
      </c>
      <c r="G14" s="67" t="s">
        <v>57</v>
      </c>
      <c r="H14" s="114">
        <v>1506</v>
      </c>
      <c r="I14" s="69">
        <v>25</v>
      </c>
      <c r="J14" s="66" t="s">
        <v>109</v>
      </c>
      <c r="K14" s="74" t="s">
        <v>119</v>
      </c>
      <c r="L14" s="67" t="s">
        <v>5</v>
      </c>
      <c r="M14" s="67" t="s">
        <v>57</v>
      </c>
      <c r="N14" s="108">
        <v>1448</v>
      </c>
      <c r="O14" s="65">
        <v>12</v>
      </c>
      <c r="P14" s="66" t="s">
        <v>113</v>
      </c>
      <c r="Q14" s="74" t="s">
        <v>114</v>
      </c>
      <c r="R14" s="67" t="s">
        <v>5</v>
      </c>
      <c r="S14" s="67" t="s">
        <v>59</v>
      </c>
      <c r="T14" s="114">
        <v>1112</v>
      </c>
      <c r="U14" s="62">
        <v>64</v>
      </c>
      <c r="V14" s="63" t="s">
        <v>98</v>
      </c>
      <c r="W14" s="73" t="s">
        <v>199</v>
      </c>
      <c r="X14" s="64" t="s">
        <v>9</v>
      </c>
      <c r="Y14" s="64" t="s">
        <v>200</v>
      </c>
      <c r="Z14" s="111">
        <v>594</v>
      </c>
    </row>
    <row r="15" spans="1:52" ht="12" customHeight="1" x14ac:dyDescent="0.2">
      <c r="A15" s="58" t="s">
        <v>74</v>
      </c>
      <c r="B15" s="58">
        <f>SUM(B11:B14)</f>
        <v>106</v>
      </c>
      <c r="C15" s="65">
        <v>15</v>
      </c>
      <c r="D15" s="66" t="s">
        <v>111</v>
      </c>
      <c r="E15" s="74" t="s">
        <v>226</v>
      </c>
      <c r="F15" s="67" t="s">
        <v>5</v>
      </c>
      <c r="G15" s="67" t="s">
        <v>57</v>
      </c>
      <c r="H15" s="114">
        <v>1268</v>
      </c>
      <c r="I15" s="69">
        <v>10</v>
      </c>
      <c r="J15" s="66" t="s">
        <v>113</v>
      </c>
      <c r="K15" s="74" t="s">
        <v>114</v>
      </c>
      <c r="L15" s="67" t="s">
        <v>5</v>
      </c>
      <c r="M15" s="67" t="s">
        <v>59</v>
      </c>
      <c r="N15" s="108">
        <v>1312</v>
      </c>
      <c r="O15" s="62">
        <v>3</v>
      </c>
      <c r="P15" s="63" t="s">
        <v>132</v>
      </c>
      <c r="Q15" s="73" t="s">
        <v>133</v>
      </c>
      <c r="R15" s="64" t="s">
        <v>2</v>
      </c>
      <c r="S15" s="64" t="s">
        <v>125</v>
      </c>
      <c r="T15" s="111">
        <v>833</v>
      </c>
      <c r="U15" s="62">
        <v>26</v>
      </c>
      <c r="V15" s="63" t="s">
        <v>94</v>
      </c>
      <c r="W15" s="194" t="s">
        <v>155</v>
      </c>
      <c r="X15" s="63" t="s">
        <v>2</v>
      </c>
      <c r="Y15" s="64" t="s">
        <v>60</v>
      </c>
      <c r="Z15" s="111">
        <v>559</v>
      </c>
    </row>
    <row r="16" spans="1:52" ht="12" customHeight="1" x14ac:dyDescent="0.2">
      <c r="A16" s="226" t="s">
        <v>76</v>
      </c>
      <c r="B16" s="227"/>
      <c r="C16" s="88">
        <v>47</v>
      </c>
      <c r="D16" s="86" t="s">
        <v>228</v>
      </c>
      <c r="E16" s="87" t="s">
        <v>229</v>
      </c>
      <c r="F16" s="89" t="s">
        <v>1</v>
      </c>
      <c r="G16" s="89" t="s">
        <v>57</v>
      </c>
      <c r="H16" s="110">
        <v>1203</v>
      </c>
      <c r="I16" s="68">
        <v>32</v>
      </c>
      <c r="J16" s="63" t="s">
        <v>88</v>
      </c>
      <c r="K16" s="199" t="s">
        <v>85</v>
      </c>
      <c r="L16" s="64" t="s">
        <v>3</v>
      </c>
      <c r="M16" s="64" t="s">
        <v>77</v>
      </c>
      <c r="N16" s="107">
        <v>1101</v>
      </c>
      <c r="O16" s="65">
        <v>10</v>
      </c>
      <c r="P16" s="66" t="s">
        <v>109</v>
      </c>
      <c r="Q16" s="74" t="s">
        <v>120</v>
      </c>
      <c r="R16" s="67" t="s">
        <v>12</v>
      </c>
      <c r="S16" s="67" t="s">
        <v>57</v>
      </c>
      <c r="T16" s="114">
        <v>506</v>
      </c>
      <c r="U16" s="62">
        <v>58</v>
      </c>
      <c r="V16" s="63" t="s">
        <v>165</v>
      </c>
      <c r="W16" s="73" t="s">
        <v>166</v>
      </c>
      <c r="X16" s="64" t="s">
        <v>9</v>
      </c>
      <c r="Y16" s="64" t="s">
        <v>59</v>
      </c>
      <c r="Z16" s="111">
        <v>465</v>
      </c>
    </row>
    <row r="17" spans="1:26" ht="12" customHeight="1" x14ac:dyDescent="0.2">
      <c r="A17" s="58">
        <v>2000</v>
      </c>
      <c r="B17" s="58">
        <v>1</v>
      </c>
      <c r="C17" s="88">
        <v>33</v>
      </c>
      <c r="D17" s="86" t="s">
        <v>109</v>
      </c>
      <c r="E17" s="87" t="s">
        <v>227</v>
      </c>
      <c r="F17" s="89" t="s">
        <v>10</v>
      </c>
      <c r="G17" s="89" t="s">
        <v>57</v>
      </c>
      <c r="H17" s="110">
        <v>956</v>
      </c>
      <c r="I17" s="68">
        <v>45</v>
      </c>
      <c r="J17" s="63" t="s">
        <v>117</v>
      </c>
      <c r="K17" s="73" t="s">
        <v>118</v>
      </c>
      <c r="L17" s="64" t="s">
        <v>0</v>
      </c>
      <c r="M17" s="64" t="s">
        <v>57</v>
      </c>
      <c r="N17" s="107">
        <v>750</v>
      </c>
      <c r="O17" s="62">
        <v>22</v>
      </c>
      <c r="P17" s="63" t="s">
        <v>158</v>
      </c>
      <c r="Q17" s="73" t="s">
        <v>159</v>
      </c>
      <c r="R17" s="64" t="s">
        <v>14</v>
      </c>
      <c r="S17" s="64" t="s">
        <v>60</v>
      </c>
      <c r="T17" s="111">
        <v>438</v>
      </c>
      <c r="U17" s="62">
        <v>35</v>
      </c>
      <c r="V17" s="63" t="s">
        <v>171</v>
      </c>
      <c r="W17" s="73" t="s">
        <v>172</v>
      </c>
      <c r="X17" s="63" t="s">
        <v>3</v>
      </c>
      <c r="Y17" s="64" t="s">
        <v>60</v>
      </c>
      <c r="Z17" s="111">
        <v>420</v>
      </c>
    </row>
    <row r="18" spans="1:26" ht="12" customHeight="1" x14ac:dyDescent="0.2">
      <c r="A18" s="58">
        <v>2004</v>
      </c>
      <c r="B18" s="58">
        <v>2</v>
      </c>
      <c r="C18" s="65">
        <v>8</v>
      </c>
      <c r="D18" s="66" t="s">
        <v>113</v>
      </c>
      <c r="E18" s="74" t="s">
        <v>114</v>
      </c>
      <c r="F18" s="67" t="s">
        <v>5</v>
      </c>
      <c r="G18" s="67" t="s">
        <v>59</v>
      </c>
      <c r="H18" s="114">
        <v>840</v>
      </c>
      <c r="I18" s="68">
        <v>55</v>
      </c>
      <c r="J18" s="63" t="s">
        <v>115</v>
      </c>
      <c r="K18" s="73" t="s">
        <v>116</v>
      </c>
      <c r="L18" s="64" t="s">
        <v>14</v>
      </c>
      <c r="M18" s="64" t="s">
        <v>57</v>
      </c>
      <c r="N18" s="107">
        <v>635</v>
      </c>
      <c r="O18" s="62">
        <v>22</v>
      </c>
      <c r="P18" s="63" t="s">
        <v>98</v>
      </c>
      <c r="Q18" s="73" t="s">
        <v>163</v>
      </c>
      <c r="R18" s="64" t="s">
        <v>2</v>
      </c>
      <c r="S18" s="64" t="s">
        <v>58</v>
      </c>
      <c r="T18" s="111">
        <v>409</v>
      </c>
      <c r="U18" s="62">
        <v>21</v>
      </c>
      <c r="V18" s="63" t="s">
        <v>88</v>
      </c>
      <c r="W18" s="199" t="s">
        <v>85</v>
      </c>
      <c r="X18" s="63" t="s">
        <v>3</v>
      </c>
      <c r="Y18" s="64" t="s">
        <v>173</v>
      </c>
      <c r="Z18" s="111">
        <v>416</v>
      </c>
    </row>
    <row r="19" spans="1:26" ht="12" customHeight="1" x14ac:dyDescent="0.2">
      <c r="A19" s="58">
        <v>2008</v>
      </c>
      <c r="B19" s="58">
        <v>3</v>
      </c>
      <c r="C19" s="88">
        <v>59</v>
      </c>
      <c r="D19" s="86" t="s">
        <v>96</v>
      </c>
      <c r="E19" s="87" t="s">
        <v>230</v>
      </c>
      <c r="F19" s="89" t="s">
        <v>32</v>
      </c>
      <c r="G19" s="89" t="s">
        <v>57</v>
      </c>
      <c r="H19" s="110">
        <v>507</v>
      </c>
      <c r="I19" s="68">
        <v>45</v>
      </c>
      <c r="J19" s="63" t="s">
        <v>111</v>
      </c>
      <c r="K19" s="73" t="s">
        <v>112</v>
      </c>
      <c r="L19" s="64" t="s">
        <v>1</v>
      </c>
      <c r="M19" s="64" t="s">
        <v>59</v>
      </c>
      <c r="N19" s="107">
        <v>347</v>
      </c>
      <c r="O19" s="62">
        <v>40</v>
      </c>
      <c r="P19" s="63" t="s">
        <v>156</v>
      </c>
      <c r="Q19" s="73" t="s">
        <v>157</v>
      </c>
      <c r="R19" s="64" t="s">
        <v>5</v>
      </c>
      <c r="S19" s="64" t="s">
        <v>60</v>
      </c>
      <c r="T19" s="111">
        <v>372</v>
      </c>
      <c r="U19" s="62">
        <v>17</v>
      </c>
      <c r="V19" s="63" t="s">
        <v>175</v>
      </c>
      <c r="W19" s="73" t="s">
        <v>176</v>
      </c>
      <c r="X19" s="63" t="s">
        <v>5</v>
      </c>
      <c r="Y19" s="64" t="s">
        <v>173</v>
      </c>
      <c r="Z19" s="111">
        <v>337</v>
      </c>
    </row>
    <row r="20" spans="1:26" ht="12" customHeight="1" x14ac:dyDescent="0.2">
      <c r="A20" s="58">
        <v>2012</v>
      </c>
      <c r="B20" s="58">
        <v>4</v>
      </c>
      <c r="C20" s="62">
        <v>13</v>
      </c>
      <c r="D20" s="63" t="s">
        <v>98</v>
      </c>
      <c r="E20" s="73" t="s">
        <v>243</v>
      </c>
      <c r="F20" s="64" t="s">
        <v>5</v>
      </c>
      <c r="G20" s="64" t="s">
        <v>35</v>
      </c>
      <c r="H20" s="111">
        <v>500</v>
      </c>
      <c r="I20" s="68">
        <v>51</v>
      </c>
      <c r="J20" s="63" t="s">
        <v>109</v>
      </c>
      <c r="K20" s="196" t="s">
        <v>110</v>
      </c>
      <c r="L20" s="64" t="s">
        <v>5</v>
      </c>
      <c r="M20" s="64" t="s">
        <v>59</v>
      </c>
      <c r="N20" s="107">
        <v>247</v>
      </c>
      <c r="O20" s="62">
        <v>66</v>
      </c>
      <c r="P20" s="63" t="s">
        <v>87</v>
      </c>
      <c r="Q20" s="195" t="s">
        <v>86</v>
      </c>
      <c r="R20" s="64" t="s">
        <v>1</v>
      </c>
      <c r="S20" s="64" t="s">
        <v>60</v>
      </c>
      <c r="T20" s="111">
        <v>364</v>
      </c>
      <c r="U20" s="62">
        <v>65</v>
      </c>
      <c r="V20" s="63" t="s">
        <v>185</v>
      </c>
      <c r="W20" s="73" t="s">
        <v>197</v>
      </c>
      <c r="X20" s="63" t="s">
        <v>14</v>
      </c>
      <c r="Y20" s="64" t="s">
        <v>173</v>
      </c>
      <c r="Z20" s="111">
        <v>313</v>
      </c>
    </row>
    <row r="21" spans="1:26" ht="12" customHeight="1" x14ac:dyDescent="0.2">
      <c r="A21" s="58" t="s">
        <v>74</v>
      </c>
      <c r="B21" s="58">
        <f>SUM(B17:B20)</f>
        <v>10</v>
      </c>
      <c r="C21" s="88">
        <v>61</v>
      </c>
      <c r="D21" s="86" t="s">
        <v>109</v>
      </c>
      <c r="E21" s="196" t="s">
        <v>110</v>
      </c>
      <c r="F21" s="89" t="s">
        <v>5</v>
      </c>
      <c r="G21" s="89" t="s">
        <v>59</v>
      </c>
      <c r="H21" s="110">
        <v>317</v>
      </c>
      <c r="I21" s="68">
        <v>67</v>
      </c>
      <c r="J21" s="63" t="s">
        <v>107</v>
      </c>
      <c r="K21" s="73" t="s">
        <v>108</v>
      </c>
      <c r="L21" s="64" t="s">
        <v>3</v>
      </c>
      <c r="M21" s="64" t="s">
        <v>59</v>
      </c>
      <c r="N21" s="107">
        <v>138</v>
      </c>
      <c r="O21" s="62">
        <v>52</v>
      </c>
      <c r="P21" s="63" t="s">
        <v>94</v>
      </c>
      <c r="Q21" s="194" t="s">
        <v>155</v>
      </c>
      <c r="R21" s="64" t="s">
        <v>2</v>
      </c>
      <c r="S21" s="64" t="s">
        <v>60</v>
      </c>
      <c r="T21" s="111">
        <v>347</v>
      </c>
      <c r="U21" s="62">
        <v>61</v>
      </c>
      <c r="V21" s="63" t="s">
        <v>170</v>
      </c>
      <c r="W21" s="73" t="s">
        <v>99</v>
      </c>
      <c r="X21" s="63" t="s">
        <v>2</v>
      </c>
      <c r="Y21" s="64" t="s">
        <v>60</v>
      </c>
      <c r="Z21" s="111">
        <v>251</v>
      </c>
    </row>
    <row r="22" spans="1:26" ht="12" customHeight="1" x14ac:dyDescent="0.2">
      <c r="A22" s="226" t="s">
        <v>202</v>
      </c>
      <c r="B22" s="227"/>
      <c r="C22" s="88">
        <v>21</v>
      </c>
      <c r="D22" s="86" t="s">
        <v>210</v>
      </c>
      <c r="E22" s="87" t="s">
        <v>211</v>
      </c>
      <c r="F22" s="89" t="s">
        <v>0</v>
      </c>
      <c r="G22" s="89" t="s">
        <v>245</v>
      </c>
      <c r="H22" s="110">
        <v>310</v>
      </c>
      <c r="I22" s="68">
        <v>9</v>
      </c>
      <c r="J22" s="63" t="s">
        <v>98</v>
      </c>
      <c r="K22" s="73" t="s">
        <v>99</v>
      </c>
      <c r="L22" s="64" t="s">
        <v>5</v>
      </c>
      <c r="M22" s="64" t="s">
        <v>52</v>
      </c>
      <c r="N22" s="107">
        <v>30</v>
      </c>
      <c r="O22" s="62">
        <v>34</v>
      </c>
      <c r="P22" s="63" t="s">
        <v>123</v>
      </c>
      <c r="Q22" s="73" t="s">
        <v>124</v>
      </c>
      <c r="R22" s="64" t="s">
        <v>3</v>
      </c>
      <c r="S22" s="64" t="s">
        <v>125</v>
      </c>
      <c r="T22" s="111">
        <v>167</v>
      </c>
      <c r="U22" s="62">
        <v>60</v>
      </c>
      <c r="V22" s="63" t="s">
        <v>123</v>
      </c>
      <c r="W22" s="73" t="s">
        <v>190</v>
      </c>
      <c r="X22" s="63" t="s">
        <v>5</v>
      </c>
      <c r="Y22" s="64" t="s">
        <v>173</v>
      </c>
      <c r="Z22" s="111">
        <v>248</v>
      </c>
    </row>
    <row r="23" spans="1:26" ht="12" customHeight="1" x14ac:dyDescent="0.2">
      <c r="A23" s="58">
        <v>2000</v>
      </c>
      <c r="B23" s="58">
        <v>15</v>
      </c>
      <c r="C23" s="88">
        <v>38</v>
      </c>
      <c r="D23" s="86" t="s">
        <v>98</v>
      </c>
      <c r="E23" s="87" t="s">
        <v>186</v>
      </c>
      <c r="F23" s="89" t="s">
        <v>4</v>
      </c>
      <c r="G23" s="89" t="s">
        <v>35</v>
      </c>
      <c r="H23" s="110">
        <v>296</v>
      </c>
      <c r="I23" s="68">
        <v>31</v>
      </c>
      <c r="J23" s="63" t="s">
        <v>89</v>
      </c>
      <c r="K23" s="197" t="s">
        <v>82</v>
      </c>
      <c r="L23" s="64" t="s">
        <v>5</v>
      </c>
      <c r="M23" s="64" t="s">
        <v>52</v>
      </c>
      <c r="N23" s="107">
        <v>29</v>
      </c>
      <c r="O23" s="62">
        <v>11</v>
      </c>
      <c r="P23" s="63" t="s">
        <v>128</v>
      </c>
      <c r="Q23" s="73" t="s">
        <v>129</v>
      </c>
      <c r="R23" s="64" t="s">
        <v>7</v>
      </c>
      <c r="S23" s="64" t="s">
        <v>125</v>
      </c>
      <c r="T23" s="111">
        <v>151</v>
      </c>
      <c r="U23" s="62">
        <v>26</v>
      </c>
      <c r="V23" s="63" t="s">
        <v>177</v>
      </c>
      <c r="W23" s="73" t="s">
        <v>178</v>
      </c>
      <c r="X23" s="63" t="s">
        <v>7</v>
      </c>
      <c r="Y23" s="64" t="s">
        <v>173</v>
      </c>
      <c r="Z23" s="111">
        <v>189</v>
      </c>
    </row>
    <row r="24" spans="1:26" ht="12" customHeight="1" x14ac:dyDescent="0.2">
      <c r="A24" s="58">
        <v>2004</v>
      </c>
      <c r="B24" s="58">
        <v>20</v>
      </c>
      <c r="C24" s="88">
        <v>54</v>
      </c>
      <c r="D24" s="86" t="s">
        <v>94</v>
      </c>
      <c r="E24" s="87" t="s">
        <v>242</v>
      </c>
      <c r="F24" s="89" t="s">
        <v>13</v>
      </c>
      <c r="G24" s="89" t="s">
        <v>35</v>
      </c>
      <c r="H24" s="110">
        <v>219</v>
      </c>
      <c r="I24" s="68">
        <v>5</v>
      </c>
      <c r="J24" s="63" t="s">
        <v>103</v>
      </c>
      <c r="K24" s="73" t="s">
        <v>104</v>
      </c>
      <c r="L24" s="64" t="s">
        <v>13</v>
      </c>
      <c r="M24" s="64" t="s">
        <v>203</v>
      </c>
      <c r="N24" s="107">
        <v>22</v>
      </c>
      <c r="O24" s="62">
        <v>24</v>
      </c>
      <c r="P24" s="63" t="s">
        <v>126</v>
      </c>
      <c r="Q24" s="73" t="s">
        <v>127</v>
      </c>
      <c r="R24" s="64" t="s">
        <v>1</v>
      </c>
      <c r="S24" s="64" t="s">
        <v>125</v>
      </c>
      <c r="T24" s="111">
        <v>104</v>
      </c>
      <c r="U24" s="62">
        <v>30</v>
      </c>
      <c r="V24" s="63" t="s">
        <v>181</v>
      </c>
      <c r="W24" s="73" t="s">
        <v>182</v>
      </c>
      <c r="X24" s="63" t="s">
        <v>1</v>
      </c>
      <c r="Y24" s="64" t="s">
        <v>173</v>
      </c>
      <c r="Z24" s="111">
        <v>121</v>
      </c>
    </row>
    <row r="25" spans="1:26" ht="12" customHeight="1" x14ac:dyDescent="0.2">
      <c r="A25" s="58">
        <v>2008</v>
      </c>
      <c r="B25" s="103">
        <v>15</v>
      </c>
      <c r="C25" s="88">
        <v>49</v>
      </c>
      <c r="D25" s="86" t="s">
        <v>233</v>
      </c>
      <c r="E25" s="87" t="s">
        <v>234</v>
      </c>
      <c r="F25" s="89" t="s">
        <v>5</v>
      </c>
      <c r="G25" s="89" t="s">
        <v>59</v>
      </c>
      <c r="H25" s="110">
        <v>197</v>
      </c>
      <c r="I25" s="68">
        <v>15</v>
      </c>
      <c r="J25" s="63" t="s">
        <v>100</v>
      </c>
      <c r="K25" s="73" t="s">
        <v>101</v>
      </c>
      <c r="L25" s="64" t="s">
        <v>5</v>
      </c>
      <c r="M25" s="64" t="s">
        <v>52</v>
      </c>
      <c r="N25" s="107">
        <v>20</v>
      </c>
      <c r="O25" s="62">
        <v>38</v>
      </c>
      <c r="P25" s="63" t="s">
        <v>109</v>
      </c>
      <c r="Q25" s="73" t="s">
        <v>145</v>
      </c>
      <c r="R25" s="64" t="s">
        <v>10</v>
      </c>
      <c r="S25" s="64" t="s">
        <v>75</v>
      </c>
      <c r="T25" s="111">
        <v>26</v>
      </c>
      <c r="U25" s="62">
        <v>55</v>
      </c>
      <c r="V25" s="63" t="s">
        <v>185</v>
      </c>
      <c r="W25" s="73" t="s">
        <v>189</v>
      </c>
      <c r="X25" s="63" t="s">
        <v>3</v>
      </c>
      <c r="Y25" s="64" t="s">
        <v>173</v>
      </c>
      <c r="Z25" s="111">
        <v>118</v>
      </c>
    </row>
    <row r="26" spans="1:26" ht="12" customHeight="1" x14ac:dyDescent="0.2">
      <c r="A26" s="58">
        <v>2012</v>
      </c>
      <c r="B26" s="103">
        <v>20</v>
      </c>
      <c r="C26" s="88">
        <v>62</v>
      </c>
      <c r="D26" s="86" t="s">
        <v>216</v>
      </c>
      <c r="E26" s="87" t="s">
        <v>217</v>
      </c>
      <c r="F26" s="89" t="s">
        <v>5</v>
      </c>
      <c r="G26" s="89" t="s">
        <v>214</v>
      </c>
      <c r="H26" s="110">
        <v>193</v>
      </c>
      <c r="I26" s="68">
        <v>32</v>
      </c>
      <c r="J26" s="63" t="s">
        <v>97</v>
      </c>
      <c r="K26" s="73" t="s">
        <v>81</v>
      </c>
      <c r="L26" s="64" t="s">
        <v>5</v>
      </c>
      <c r="M26" s="64" t="s">
        <v>52</v>
      </c>
      <c r="N26" s="107">
        <v>10</v>
      </c>
      <c r="O26" s="62">
        <v>45</v>
      </c>
      <c r="P26" s="63" t="s">
        <v>152</v>
      </c>
      <c r="Q26" s="73" t="s">
        <v>135</v>
      </c>
      <c r="R26" s="64" t="s">
        <v>7</v>
      </c>
      <c r="S26" s="64" t="s">
        <v>75</v>
      </c>
      <c r="T26" s="111">
        <v>17</v>
      </c>
      <c r="U26" s="62">
        <v>28</v>
      </c>
      <c r="V26" s="63" t="s">
        <v>179</v>
      </c>
      <c r="W26" s="73" t="s">
        <v>180</v>
      </c>
      <c r="X26" s="63" t="s">
        <v>5</v>
      </c>
      <c r="Y26" s="64" t="s">
        <v>173</v>
      </c>
      <c r="Z26" s="111">
        <v>106</v>
      </c>
    </row>
    <row r="27" spans="1:26" ht="12" customHeight="1" x14ac:dyDescent="0.2">
      <c r="A27" s="1" t="s">
        <v>74</v>
      </c>
      <c r="B27" s="103">
        <f>SUM(B23:B26)</f>
        <v>70</v>
      </c>
      <c r="C27" s="88">
        <v>61</v>
      </c>
      <c r="D27" s="86" t="s">
        <v>87</v>
      </c>
      <c r="E27" s="87" t="s">
        <v>241</v>
      </c>
      <c r="F27" s="89" t="s">
        <v>5</v>
      </c>
      <c r="G27" s="89" t="s">
        <v>35</v>
      </c>
      <c r="H27" s="110">
        <v>159</v>
      </c>
      <c r="I27" s="68">
        <v>56</v>
      </c>
      <c r="J27" s="63" t="s">
        <v>89</v>
      </c>
      <c r="K27" s="73" t="s">
        <v>82</v>
      </c>
      <c r="L27" s="64" t="s">
        <v>5</v>
      </c>
      <c r="M27" s="64" t="s">
        <v>52</v>
      </c>
      <c r="N27" s="107">
        <v>7</v>
      </c>
      <c r="O27" s="62">
        <v>7</v>
      </c>
      <c r="P27" s="63" t="s">
        <v>103</v>
      </c>
      <c r="Q27" s="73" t="s">
        <v>104</v>
      </c>
      <c r="R27" s="64" t="s">
        <v>13</v>
      </c>
      <c r="S27" s="64" t="s">
        <v>203</v>
      </c>
      <c r="T27" s="111">
        <v>17</v>
      </c>
      <c r="U27" s="62">
        <v>51</v>
      </c>
      <c r="V27" s="63" t="s">
        <v>105</v>
      </c>
      <c r="W27" s="73" t="s">
        <v>188</v>
      </c>
      <c r="X27" s="63" t="s">
        <v>14</v>
      </c>
      <c r="Y27" s="64" t="s">
        <v>173</v>
      </c>
      <c r="Z27" s="111">
        <v>103</v>
      </c>
    </row>
    <row r="28" spans="1:26" ht="12" customHeight="1" x14ac:dyDescent="0.2">
      <c r="B28" s="60"/>
      <c r="C28" s="88">
        <v>1</v>
      </c>
      <c r="D28" s="86" t="s">
        <v>239</v>
      </c>
      <c r="E28" s="87" t="s">
        <v>240</v>
      </c>
      <c r="F28" s="89" t="s">
        <v>0</v>
      </c>
      <c r="G28" s="89" t="s">
        <v>72</v>
      </c>
      <c r="H28" s="110">
        <v>139</v>
      </c>
      <c r="I28" s="68">
        <v>39</v>
      </c>
      <c r="J28" s="63" t="s">
        <v>96</v>
      </c>
      <c r="K28" s="198" t="s">
        <v>95</v>
      </c>
      <c r="L28" s="64" t="s">
        <v>5</v>
      </c>
      <c r="M28" s="64" t="s">
        <v>52</v>
      </c>
      <c r="N28" s="107">
        <v>5</v>
      </c>
      <c r="O28" s="62">
        <v>35</v>
      </c>
      <c r="P28" s="63" t="s">
        <v>144</v>
      </c>
      <c r="Q28" s="73" t="s">
        <v>145</v>
      </c>
      <c r="R28" s="64" t="s">
        <v>5</v>
      </c>
      <c r="S28" s="64" t="s">
        <v>75</v>
      </c>
      <c r="T28" s="111">
        <v>15</v>
      </c>
      <c r="U28" s="62">
        <v>49</v>
      </c>
      <c r="V28" s="63" t="s">
        <v>185</v>
      </c>
      <c r="W28" s="73" t="s">
        <v>186</v>
      </c>
      <c r="X28" s="63" t="s">
        <v>4</v>
      </c>
      <c r="Y28" s="64" t="s">
        <v>173</v>
      </c>
      <c r="Z28" s="111">
        <v>100</v>
      </c>
    </row>
    <row r="29" spans="1:26" ht="12" customHeight="1" x14ac:dyDescent="0.2">
      <c r="C29" s="88">
        <v>43</v>
      </c>
      <c r="D29" s="86" t="s">
        <v>98</v>
      </c>
      <c r="E29" s="87" t="s">
        <v>215</v>
      </c>
      <c r="F29" s="89" t="s">
        <v>1</v>
      </c>
      <c r="G29" s="89" t="s">
        <v>214</v>
      </c>
      <c r="H29" s="110">
        <v>126</v>
      </c>
      <c r="I29" s="68">
        <v>54</v>
      </c>
      <c r="J29" s="63" t="s">
        <v>105</v>
      </c>
      <c r="K29" s="73" t="s">
        <v>106</v>
      </c>
      <c r="L29" s="64" t="s">
        <v>1</v>
      </c>
      <c r="M29" s="64" t="s">
        <v>54</v>
      </c>
      <c r="N29" s="107">
        <v>5</v>
      </c>
      <c r="O29" s="62">
        <v>44</v>
      </c>
      <c r="P29" s="63" t="s">
        <v>149</v>
      </c>
      <c r="Q29" s="73" t="s">
        <v>145</v>
      </c>
      <c r="R29" s="64" t="s">
        <v>7</v>
      </c>
      <c r="S29" s="64" t="s">
        <v>75</v>
      </c>
      <c r="T29" s="111">
        <v>12</v>
      </c>
      <c r="U29" s="62">
        <v>41</v>
      </c>
      <c r="V29" s="63" t="s">
        <v>94</v>
      </c>
      <c r="W29" s="73" t="s">
        <v>183</v>
      </c>
      <c r="X29" s="63" t="s">
        <v>12</v>
      </c>
      <c r="Y29" s="64" t="s">
        <v>173</v>
      </c>
      <c r="Z29" s="111">
        <v>85</v>
      </c>
    </row>
    <row r="30" spans="1:26" ht="12" customHeight="1" x14ac:dyDescent="0.2">
      <c r="C30" s="88">
        <v>20</v>
      </c>
      <c r="D30" s="86" t="s">
        <v>94</v>
      </c>
      <c r="E30" s="87" t="s">
        <v>237</v>
      </c>
      <c r="F30" s="89" t="s">
        <v>5</v>
      </c>
      <c r="G30" s="89" t="s">
        <v>52</v>
      </c>
      <c r="H30" s="110">
        <v>48</v>
      </c>
      <c r="I30" s="68">
        <v>49</v>
      </c>
      <c r="J30" s="63" t="s">
        <v>78</v>
      </c>
      <c r="K30" s="73" t="s">
        <v>79</v>
      </c>
      <c r="L30" s="64" t="s">
        <v>5</v>
      </c>
      <c r="M30" s="64" t="s">
        <v>52</v>
      </c>
      <c r="N30" s="107">
        <v>4</v>
      </c>
      <c r="O30" s="62">
        <v>37</v>
      </c>
      <c r="P30" s="63" t="s">
        <v>92</v>
      </c>
      <c r="Q30" s="73" t="s">
        <v>146</v>
      </c>
      <c r="R30" s="64" t="s">
        <v>32</v>
      </c>
      <c r="S30" s="64" t="s">
        <v>75</v>
      </c>
      <c r="T30" s="111">
        <v>9</v>
      </c>
      <c r="U30" s="62">
        <v>61</v>
      </c>
      <c r="V30" s="63" t="s">
        <v>193</v>
      </c>
      <c r="W30" s="73" t="s">
        <v>194</v>
      </c>
      <c r="X30" s="64" t="s">
        <v>9</v>
      </c>
      <c r="Y30" s="64" t="s">
        <v>173</v>
      </c>
      <c r="Z30" s="111">
        <v>81</v>
      </c>
    </row>
    <row r="31" spans="1:26" ht="12" customHeight="1" x14ac:dyDescent="0.2">
      <c r="C31" s="88">
        <v>29</v>
      </c>
      <c r="D31" s="86" t="s">
        <v>100</v>
      </c>
      <c r="E31" s="87" t="s">
        <v>224</v>
      </c>
      <c r="F31" s="89" t="s">
        <v>14</v>
      </c>
      <c r="G31" s="89" t="s">
        <v>225</v>
      </c>
      <c r="H31" s="110">
        <v>43</v>
      </c>
      <c r="I31" s="68">
        <v>35</v>
      </c>
      <c r="J31" s="63" t="s">
        <v>78</v>
      </c>
      <c r="K31" s="73" t="s">
        <v>84</v>
      </c>
      <c r="L31" s="64" t="s">
        <v>5</v>
      </c>
      <c r="M31" s="64" t="s">
        <v>52</v>
      </c>
      <c r="N31" s="107">
        <v>4</v>
      </c>
      <c r="O31" s="62">
        <v>39</v>
      </c>
      <c r="P31" s="63" t="s">
        <v>147</v>
      </c>
      <c r="Q31" s="73" t="s">
        <v>135</v>
      </c>
      <c r="R31" s="64" t="s">
        <v>10</v>
      </c>
      <c r="S31" s="64" t="s">
        <v>75</v>
      </c>
      <c r="T31" s="111">
        <v>8</v>
      </c>
      <c r="U31" s="62">
        <v>62</v>
      </c>
      <c r="V31" s="63" t="s">
        <v>195</v>
      </c>
      <c r="W31" s="73" t="s">
        <v>196</v>
      </c>
      <c r="X31" s="63" t="s">
        <v>6</v>
      </c>
      <c r="Y31" s="64" t="s">
        <v>173</v>
      </c>
      <c r="Z31" s="111">
        <v>55</v>
      </c>
    </row>
    <row r="32" spans="1:26" ht="12" customHeight="1" x14ac:dyDescent="0.2">
      <c r="C32" s="88">
        <v>49</v>
      </c>
      <c r="D32" s="86" t="s">
        <v>238</v>
      </c>
      <c r="E32" s="87" t="s">
        <v>82</v>
      </c>
      <c r="F32" s="89" t="s">
        <v>5</v>
      </c>
      <c r="G32" s="89" t="s">
        <v>52</v>
      </c>
      <c r="H32" s="110">
        <v>38</v>
      </c>
      <c r="I32" s="68">
        <v>50</v>
      </c>
      <c r="J32" s="63" t="s">
        <v>91</v>
      </c>
      <c r="K32" s="73" t="s">
        <v>80</v>
      </c>
      <c r="L32" s="64" t="s">
        <v>13</v>
      </c>
      <c r="M32" s="64" t="s">
        <v>52</v>
      </c>
      <c r="N32" s="107">
        <v>3</v>
      </c>
      <c r="O32" s="62">
        <v>34</v>
      </c>
      <c r="P32" s="63" t="s">
        <v>142</v>
      </c>
      <c r="Q32" s="73" t="s">
        <v>143</v>
      </c>
      <c r="R32" s="64" t="s">
        <v>32</v>
      </c>
      <c r="S32" s="64" t="s">
        <v>75</v>
      </c>
      <c r="T32" s="111">
        <v>6</v>
      </c>
      <c r="U32" s="62">
        <v>44</v>
      </c>
      <c r="V32" s="63" t="s">
        <v>184</v>
      </c>
      <c r="W32" s="73" t="s">
        <v>136</v>
      </c>
      <c r="X32" s="63" t="s">
        <v>5</v>
      </c>
      <c r="Y32" s="64" t="s">
        <v>173</v>
      </c>
      <c r="Z32" s="111">
        <v>55</v>
      </c>
    </row>
    <row r="33" spans="2:26" ht="12" customHeight="1" x14ac:dyDescent="0.2">
      <c r="C33" s="88">
        <v>55</v>
      </c>
      <c r="D33" s="86" t="s">
        <v>235</v>
      </c>
      <c r="E33" s="87" t="s">
        <v>236</v>
      </c>
      <c r="F33" s="89" t="s">
        <v>5</v>
      </c>
      <c r="G33" s="89" t="s">
        <v>52</v>
      </c>
      <c r="H33" s="110">
        <v>34</v>
      </c>
      <c r="I33" s="68">
        <v>47</v>
      </c>
      <c r="J33" s="63" t="s">
        <v>92</v>
      </c>
      <c r="K33" s="73" t="s">
        <v>93</v>
      </c>
      <c r="L33" s="64" t="s">
        <v>5</v>
      </c>
      <c r="M33" s="64" t="s">
        <v>52</v>
      </c>
      <c r="N33" s="107">
        <v>3</v>
      </c>
      <c r="O33" s="62">
        <v>56</v>
      </c>
      <c r="P33" s="63" t="s">
        <v>139</v>
      </c>
      <c r="Q33" s="73" t="s">
        <v>140</v>
      </c>
      <c r="R33" s="64" t="s">
        <v>9</v>
      </c>
      <c r="S33" s="64" t="s">
        <v>75</v>
      </c>
      <c r="T33" s="111">
        <v>5</v>
      </c>
      <c r="U33" s="62">
        <v>66</v>
      </c>
      <c r="V33" s="63" t="s">
        <v>191</v>
      </c>
      <c r="W33" s="73" t="s">
        <v>192</v>
      </c>
      <c r="X33" s="63" t="s">
        <v>1</v>
      </c>
      <c r="Y33" s="64" t="s">
        <v>173</v>
      </c>
      <c r="Z33" s="111">
        <v>41</v>
      </c>
    </row>
    <row r="34" spans="2:26" ht="12" customHeight="1" x14ac:dyDescent="0.2">
      <c r="C34" s="88">
        <v>48</v>
      </c>
      <c r="D34" s="86" t="s">
        <v>89</v>
      </c>
      <c r="E34" s="197" t="s">
        <v>82</v>
      </c>
      <c r="F34" s="89" t="s">
        <v>5</v>
      </c>
      <c r="G34" s="89" t="s">
        <v>52</v>
      </c>
      <c r="H34" s="110">
        <v>31</v>
      </c>
      <c r="I34" s="68">
        <v>54</v>
      </c>
      <c r="J34" s="63" t="s">
        <v>90</v>
      </c>
      <c r="K34" s="73" t="s">
        <v>81</v>
      </c>
      <c r="L34" s="64" t="s">
        <v>9</v>
      </c>
      <c r="M34" s="64" t="s">
        <v>52</v>
      </c>
      <c r="N34" s="107">
        <v>2</v>
      </c>
      <c r="O34" s="62">
        <v>58</v>
      </c>
      <c r="P34" s="63" t="s">
        <v>87</v>
      </c>
      <c r="Q34" s="73" t="s">
        <v>84</v>
      </c>
      <c r="R34" s="64" t="s">
        <v>5</v>
      </c>
      <c r="S34" s="64" t="s">
        <v>75</v>
      </c>
      <c r="T34" s="111">
        <v>4</v>
      </c>
      <c r="U34" s="62">
        <v>44</v>
      </c>
      <c r="V34" s="63" t="s">
        <v>167</v>
      </c>
      <c r="W34" s="73" t="s">
        <v>168</v>
      </c>
      <c r="X34" s="63" t="s">
        <v>1</v>
      </c>
      <c r="Y34" s="64" t="s">
        <v>41</v>
      </c>
      <c r="Z34" s="111">
        <v>28</v>
      </c>
    </row>
    <row r="35" spans="2:26" ht="12" customHeight="1" thickBot="1" x14ac:dyDescent="0.25">
      <c r="C35" s="88">
        <v>28</v>
      </c>
      <c r="D35" s="86" t="s">
        <v>220</v>
      </c>
      <c r="E35" s="87" t="s">
        <v>221</v>
      </c>
      <c r="F35" s="89" t="s">
        <v>13</v>
      </c>
      <c r="G35" s="89" t="s">
        <v>222</v>
      </c>
      <c r="H35" s="110">
        <v>21</v>
      </c>
      <c r="I35" s="68">
        <v>61</v>
      </c>
      <c r="J35" s="63" t="s">
        <v>89</v>
      </c>
      <c r="K35" s="73" t="s">
        <v>84</v>
      </c>
      <c r="L35" s="64" t="s">
        <v>5</v>
      </c>
      <c r="M35" s="64" t="s">
        <v>52</v>
      </c>
      <c r="N35" s="107">
        <v>1</v>
      </c>
      <c r="O35" s="62">
        <v>54</v>
      </c>
      <c r="P35" s="63" t="s">
        <v>90</v>
      </c>
      <c r="Q35" s="73" t="s">
        <v>136</v>
      </c>
      <c r="R35" s="64" t="s">
        <v>9</v>
      </c>
      <c r="S35" s="64" t="s">
        <v>75</v>
      </c>
      <c r="T35" s="111">
        <v>4</v>
      </c>
      <c r="U35" s="70">
        <v>50</v>
      </c>
      <c r="V35" s="71" t="s">
        <v>185</v>
      </c>
      <c r="W35" s="75" t="s">
        <v>187</v>
      </c>
      <c r="X35" s="71" t="s">
        <v>2</v>
      </c>
      <c r="Y35" s="72" t="s">
        <v>173</v>
      </c>
      <c r="Z35" s="112">
        <v>17</v>
      </c>
    </row>
    <row r="36" spans="2:26" ht="12" customHeight="1" x14ac:dyDescent="0.2">
      <c r="C36" s="88">
        <v>50</v>
      </c>
      <c r="D36" s="86" t="s">
        <v>96</v>
      </c>
      <c r="E36" s="198" t="s">
        <v>95</v>
      </c>
      <c r="F36" s="89" t="s">
        <v>13</v>
      </c>
      <c r="G36" s="89" t="s">
        <v>52</v>
      </c>
      <c r="H36" s="110">
        <v>15</v>
      </c>
      <c r="I36" s="68">
        <v>59</v>
      </c>
      <c r="J36" s="63" t="s">
        <v>89</v>
      </c>
      <c r="K36" s="73" t="s">
        <v>83</v>
      </c>
      <c r="L36" s="64" t="s">
        <v>5</v>
      </c>
      <c r="M36" s="64" t="s">
        <v>52</v>
      </c>
      <c r="N36" s="107"/>
      <c r="O36" s="62">
        <v>57</v>
      </c>
      <c r="P36" s="63" t="s">
        <v>130</v>
      </c>
      <c r="Q36" s="73" t="s">
        <v>141</v>
      </c>
      <c r="R36" s="64" t="s">
        <v>9</v>
      </c>
      <c r="S36" s="64" t="s">
        <v>75</v>
      </c>
      <c r="T36" s="111">
        <v>3</v>
      </c>
    </row>
    <row r="37" spans="2:26" ht="12" customHeight="1" thickBot="1" x14ac:dyDescent="0.25">
      <c r="C37" s="175">
        <v>22</v>
      </c>
      <c r="D37" s="176" t="s">
        <v>111</v>
      </c>
      <c r="E37" s="177" t="s">
        <v>223</v>
      </c>
      <c r="F37" s="178" t="s">
        <v>12</v>
      </c>
      <c r="G37" s="178" t="s">
        <v>222</v>
      </c>
      <c r="H37" s="179">
        <v>11</v>
      </c>
      <c r="I37" s="76">
        <v>43</v>
      </c>
      <c r="J37" s="71" t="s">
        <v>94</v>
      </c>
      <c r="K37" s="75" t="s">
        <v>84</v>
      </c>
      <c r="L37" s="72" t="s">
        <v>9</v>
      </c>
      <c r="M37" s="72" t="s">
        <v>52</v>
      </c>
      <c r="N37" s="109"/>
      <c r="O37" s="62">
        <v>68</v>
      </c>
      <c r="P37" s="63" t="s">
        <v>134</v>
      </c>
      <c r="Q37" s="73" t="s">
        <v>135</v>
      </c>
      <c r="R37" s="64" t="s">
        <v>5</v>
      </c>
      <c r="S37" s="64" t="s">
        <v>75</v>
      </c>
      <c r="T37" s="111">
        <v>2</v>
      </c>
    </row>
    <row r="38" spans="2:26" ht="12" customHeight="1" x14ac:dyDescent="0.2">
      <c r="O38" s="62">
        <v>55</v>
      </c>
      <c r="P38" s="63" t="s">
        <v>137</v>
      </c>
      <c r="Q38" s="73" t="s">
        <v>138</v>
      </c>
      <c r="R38" s="64" t="s">
        <v>5</v>
      </c>
      <c r="S38" s="64" t="s">
        <v>75</v>
      </c>
      <c r="T38" s="111">
        <v>2</v>
      </c>
    </row>
    <row r="39" spans="2:26" ht="12" customHeight="1" x14ac:dyDescent="0.2">
      <c r="O39" s="62">
        <v>41</v>
      </c>
      <c r="P39" s="63" t="s">
        <v>149</v>
      </c>
      <c r="Q39" s="73" t="s">
        <v>150</v>
      </c>
      <c r="R39" s="64" t="s">
        <v>7</v>
      </c>
      <c r="S39" s="64" t="s">
        <v>75</v>
      </c>
      <c r="T39" s="111">
        <v>2</v>
      </c>
    </row>
    <row r="40" spans="2:26" ht="12" customHeight="1" x14ac:dyDescent="0.2">
      <c r="O40" s="62">
        <v>43</v>
      </c>
      <c r="P40" s="63" t="s">
        <v>134</v>
      </c>
      <c r="Q40" s="73" t="s">
        <v>151</v>
      </c>
      <c r="R40" s="64" t="s">
        <v>7</v>
      </c>
      <c r="S40" s="64" t="s">
        <v>75</v>
      </c>
      <c r="T40" s="111">
        <v>1</v>
      </c>
    </row>
    <row r="41" spans="2:26" ht="12" customHeight="1" thickBot="1" x14ac:dyDescent="0.25">
      <c r="O41" s="70">
        <v>40</v>
      </c>
      <c r="P41" s="71" t="s">
        <v>92</v>
      </c>
      <c r="Q41" s="75" t="s">
        <v>148</v>
      </c>
      <c r="R41" s="72" t="s">
        <v>5</v>
      </c>
      <c r="S41" s="72" t="s">
        <v>75</v>
      </c>
      <c r="T41" s="112"/>
    </row>
    <row r="47" spans="2:26" x14ac:dyDescent="0.2">
      <c r="B47" s="60"/>
    </row>
    <row r="48" spans="2:26" x14ac:dyDescent="0.2">
      <c r="B48" s="60"/>
      <c r="U48" s="59"/>
      <c r="V48" s="61"/>
      <c r="W48" s="61"/>
      <c r="X48" s="61"/>
      <c r="Y48" s="59"/>
      <c r="Z48" s="61"/>
    </row>
    <row r="49" spans="9:26" x14ac:dyDescent="0.2">
      <c r="U49" s="59"/>
      <c r="V49" s="61"/>
      <c r="W49" s="61"/>
      <c r="X49" s="61"/>
      <c r="Y49" s="59"/>
      <c r="Z49" s="61"/>
    </row>
    <row r="50" spans="9:26" x14ac:dyDescent="0.2">
      <c r="I50" s="59"/>
      <c r="J50" s="61"/>
      <c r="K50" s="61"/>
      <c r="L50" s="59"/>
      <c r="M50" s="59"/>
      <c r="N50" s="61"/>
      <c r="U50" s="59"/>
      <c r="V50" s="61"/>
      <c r="W50" s="61"/>
      <c r="X50" s="61"/>
      <c r="Y50" s="59"/>
      <c r="Z50" s="61"/>
    </row>
    <row r="51" spans="9:26" x14ac:dyDescent="0.2">
      <c r="I51" s="59"/>
      <c r="J51" s="61"/>
      <c r="K51" s="61"/>
      <c r="L51" s="59"/>
      <c r="M51" s="59"/>
      <c r="N51" s="61"/>
      <c r="U51" s="59"/>
      <c r="V51" s="61"/>
      <c r="W51" s="61"/>
      <c r="X51" s="61"/>
      <c r="Y51" s="59"/>
      <c r="Z51" s="61"/>
    </row>
    <row r="52" spans="9:26" x14ac:dyDescent="0.2">
      <c r="I52" s="59"/>
      <c r="J52" s="61"/>
      <c r="K52" s="61"/>
      <c r="L52" s="59"/>
      <c r="M52" s="59"/>
      <c r="N52" s="61"/>
      <c r="U52" s="59"/>
      <c r="V52" s="61"/>
      <c r="W52" s="61"/>
      <c r="X52" s="61"/>
      <c r="Y52" s="59"/>
      <c r="Z52" s="61"/>
    </row>
    <row r="53" spans="9:26" x14ac:dyDescent="0.2">
      <c r="I53" s="59"/>
      <c r="J53" s="61"/>
      <c r="K53" s="61"/>
      <c r="L53" s="59"/>
      <c r="M53" s="59"/>
      <c r="N53" s="61"/>
      <c r="U53" s="59"/>
      <c r="V53" s="61"/>
      <c r="W53" s="61"/>
      <c r="X53" s="61"/>
      <c r="Y53" s="59"/>
      <c r="Z53" s="61"/>
    </row>
  </sheetData>
  <sortState ref="C12:H37">
    <sortCondition descending="1" ref="H12:H37"/>
  </sortState>
  <mergeCells count="7">
    <mergeCell ref="A22:B22"/>
    <mergeCell ref="A16:B16"/>
    <mergeCell ref="A10:B10"/>
    <mergeCell ref="U10:Z10"/>
    <mergeCell ref="O10:T10"/>
    <mergeCell ref="I10:N10"/>
    <mergeCell ref="C10:H10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26" sqref="H26"/>
    </sheetView>
  </sheetViews>
  <sheetFormatPr defaultRowHeight="12.75" x14ac:dyDescent="0.2"/>
  <cols>
    <col min="1" max="1" width="21.85546875" style="1" customWidth="1"/>
    <col min="2" max="2" width="9.7109375" style="1" customWidth="1"/>
    <col min="3" max="3" width="4.140625" style="116" bestFit="1" customWidth="1"/>
    <col min="4" max="4" width="9.7109375" style="1" customWidth="1"/>
    <col min="5" max="5" width="4.140625" style="116" bestFit="1" customWidth="1"/>
    <col min="6" max="6" width="9.7109375" style="1" customWidth="1"/>
    <col min="7" max="7" width="4.140625" style="116" bestFit="1" customWidth="1"/>
    <col min="8" max="8" width="9.7109375" style="1" customWidth="1"/>
    <col min="9" max="9" width="4.140625" style="116" bestFit="1" customWidth="1"/>
    <col min="10" max="10" width="9.7109375" style="1" customWidth="1"/>
    <col min="11" max="11" width="4.140625" style="116" bestFit="1" customWidth="1"/>
    <col min="12" max="16384" width="9.140625" style="1"/>
  </cols>
  <sheetData>
    <row r="1" spans="1:11" ht="40.5" customHeight="1" thickBot="1" x14ac:dyDescent="0.25">
      <c r="A1" s="231" t="s">
        <v>246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8" customHeight="1" x14ac:dyDescent="0.2">
      <c r="A2" s="154" t="s">
        <v>206</v>
      </c>
      <c r="B2" s="234">
        <v>2000</v>
      </c>
      <c r="C2" s="233"/>
      <c r="D2" s="232">
        <v>2004</v>
      </c>
      <c r="E2" s="233"/>
      <c r="F2" s="232">
        <v>2008</v>
      </c>
      <c r="G2" s="233"/>
      <c r="H2" s="232">
        <v>2012</v>
      </c>
      <c r="I2" s="233"/>
      <c r="J2" s="234" t="s">
        <v>74</v>
      </c>
      <c r="K2" s="235"/>
    </row>
    <row r="3" spans="1:11" ht="14.25" x14ac:dyDescent="0.2">
      <c r="A3" s="139" t="s">
        <v>5</v>
      </c>
      <c r="B3" s="150">
        <f>COUNTIF(seznam!$X$10:$X$41,A3)</f>
        <v>5</v>
      </c>
      <c r="C3" s="131">
        <f t="shared" ref="C3:C18" si="0">B3/B$19</f>
        <v>0.20833333333333334</v>
      </c>
      <c r="D3" s="146">
        <f>COUNTIF(seznam!$R$10:$R$41,A3)</f>
        <v>7</v>
      </c>
      <c r="E3" s="131">
        <f t="shared" ref="E3:E18" si="1">D3/D$19</f>
        <v>0.23333333333333334</v>
      </c>
      <c r="F3" s="146">
        <f>COUNTIF(seznam!$L$10:$L$41,A3)</f>
        <v>14</v>
      </c>
      <c r="G3" s="131">
        <f t="shared" ref="G3:G18" si="2">F3/F$19</f>
        <v>0.53846153846153844</v>
      </c>
      <c r="H3" s="146">
        <f>COUNTIF(seznam!$F$10:$F$41,A3)</f>
        <v>12</v>
      </c>
      <c r="I3" s="131">
        <f t="shared" ref="I3:I18" si="3">H3/H$19</f>
        <v>0.46153846153846156</v>
      </c>
      <c r="J3" s="135">
        <f t="shared" ref="J3:J19" si="4">SUM(H3,F3,D3,B3)</f>
        <v>38</v>
      </c>
      <c r="K3" s="129">
        <f t="shared" ref="K3:K18" si="5">J3/J$19</f>
        <v>0.35849056603773582</v>
      </c>
    </row>
    <row r="4" spans="1:11" ht="14.25" x14ac:dyDescent="0.2">
      <c r="A4" s="140" t="s">
        <v>1</v>
      </c>
      <c r="B4" s="151">
        <f>COUNTIF(seznam!$X$10:$X$41,A4)</f>
        <v>3</v>
      </c>
      <c r="C4" s="132">
        <f t="shared" si="0"/>
        <v>0.125</v>
      </c>
      <c r="D4" s="147">
        <f>COUNTIF(seznam!$R$10:$R$41,A4)</f>
        <v>2</v>
      </c>
      <c r="E4" s="132">
        <f t="shared" si="1"/>
        <v>6.6666666666666666E-2</v>
      </c>
      <c r="F4" s="147">
        <f>COUNTIF(seznam!$L$10:$L$41,A4)</f>
        <v>3</v>
      </c>
      <c r="G4" s="132">
        <f t="shared" si="2"/>
        <v>0.11538461538461539</v>
      </c>
      <c r="H4" s="147">
        <f>COUNTIF(seznam!$F$10:$F$41,A4)</f>
        <v>3</v>
      </c>
      <c r="I4" s="132">
        <f t="shared" si="3"/>
        <v>0.11538461538461539</v>
      </c>
      <c r="J4" s="136">
        <f t="shared" si="4"/>
        <v>11</v>
      </c>
      <c r="K4" s="128">
        <f t="shared" si="5"/>
        <v>0.10377358490566038</v>
      </c>
    </row>
    <row r="5" spans="1:11" ht="14.25" x14ac:dyDescent="0.2">
      <c r="A5" s="140" t="s">
        <v>9</v>
      </c>
      <c r="B5" s="151">
        <f>COUNTIF(seznam!$X$10:$X$41,A5)</f>
        <v>3</v>
      </c>
      <c r="C5" s="132">
        <f t="shared" si="0"/>
        <v>0.125</v>
      </c>
      <c r="D5" s="147">
        <f>COUNTIF(seznam!$R$10:$R$41,A5)</f>
        <v>3</v>
      </c>
      <c r="E5" s="132">
        <f t="shared" si="1"/>
        <v>0.1</v>
      </c>
      <c r="F5" s="147">
        <f>COUNTIF(seznam!$L$10:$L$41,A5)</f>
        <v>2</v>
      </c>
      <c r="G5" s="132">
        <f t="shared" si="2"/>
        <v>7.6923076923076927E-2</v>
      </c>
      <c r="H5" s="147">
        <f>COUNTIF(seznam!$F$10:$F$41,A5)</f>
        <v>0</v>
      </c>
      <c r="I5" s="132">
        <f t="shared" si="3"/>
        <v>0</v>
      </c>
      <c r="J5" s="136">
        <f t="shared" si="4"/>
        <v>8</v>
      </c>
      <c r="K5" s="128">
        <f t="shared" si="5"/>
        <v>7.5471698113207544E-2</v>
      </c>
    </row>
    <row r="6" spans="1:11" ht="14.25" x14ac:dyDescent="0.2">
      <c r="A6" s="140" t="s">
        <v>2</v>
      </c>
      <c r="B6" s="151">
        <f>COUNTIF(seznam!$X$10:$X$41,A6)</f>
        <v>3</v>
      </c>
      <c r="C6" s="132">
        <f t="shared" si="0"/>
        <v>0.125</v>
      </c>
      <c r="D6" s="147">
        <f>COUNTIF(seznam!$R$10:$R$41,A6)</f>
        <v>4</v>
      </c>
      <c r="E6" s="132">
        <f t="shared" si="1"/>
        <v>0.13333333333333333</v>
      </c>
      <c r="F6" s="147">
        <f>COUNTIF(seznam!$L$10:$L$41,A6)</f>
        <v>0</v>
      </c>
      <c r="G6" s="132">
        <f t="shared" si="2"/>
        <v>0</v>
      </c>
      <c r="H6" s="147">
        <f>COUNTIF(seznam!$F$10:$F$41,A6)</f>
        <v>0</v>
      </c>
      <c r="I6" s="132">
        <f t="shared" si="3"/>
        <v>0</v>
      </c>
      <c r="J6" s="136">
        <f t="shared" si="4"/>
        <v>7</v>
      </c>
      <c r="K6" s="128">
        <f t="shared" si="5"/>
        <v>6.6037735849056603E-2</v>
      </c>
    </row>
    <row r="7" spans="1:11" ht="14.25" x14ac:dyDescent="0.2">
      <c r="A7" s="140" t="s">
        <v>3</v>
      </c>
      <c r="B7" s="151">
        <f>COUNTIF(seznam!$X$10:$X$41,A7)</f>
        <v>3</v>
      </c>
      <c r="C7" s="132">
        <f t="shared" si="0"/>
        <v>0.125</v>
      </c>
      <c r="D7" s="147">
        <f>COUNTIF(seznam!$R$10:$R$41,A7)</f>
        <v>1</v>
      </c>
      <c r="E7" s="132">
        <f t="shared" si="1"/>
        <v>3.3333333333333333E-2</v>
      </c>
      <c r="F7" s="147">
        <f>COUNTIF(seznam!$L$10:$L$41,A7)</f>
        <v>2</v>
      </c>
      <c r="G7" s="132">
        <f t="shared" si="2"/>
        <v>7.6923076923076927E-2</v>
      </c>
      <c r="H7" s="147">
        <f>COUNTIF(seznam!$F$10:$F$41,A7)</f>
        <v>0</v>
      </c>
      <c r="I7" s="132">
        <f t="shared" si="3"/>
        <v>0</v>
      </c>
      <c r="J7" s="136">
        <f t="shared" si="4"/>
        <v>6</v>
      </c>
      <c r="K7" s="128">
        <f t="shared" si="5"/>
        <v>5.6603773584905662E-2</v>
      </c>
    </row>
    <row r="8" spans="1:11" ht="14.25" x14ac:dyDescent="0.2">
      <c r="A8" s="140" t="s">
        <v>7</v>
      </c>
      <c r="B8" s="151">
        <f>COUNTIF(seznam!$X$10:$X$41,A8)</f>
        <v>1</v>
      </c>
      <c r="C8" s="132">
        <f t="shared" si="0"/>
        <v>4.1666666666666664E-2</v>
      </c>
      <c r="D8" s="147">
        <f>COUNTIF(seznam!$R$10:$R$41,A8)</f>
        <v>5</v>
      </c>
      <c r="E8" s="132">
        <f t="shared" si="1"/>
        <v>0.16666666666666666</v>
      </c>
      <c r="F8" s="147">
        <f>COUNTIF(seznam!$L$10:$L$41,A8)</f>
        <v>0</v>
      </c>
      <c r="G8" s="132">
        <f t="shared" si="2"/>
        <v>0</v>
      </c>
      <c r="H8" s="147">
        <f>COUNTIF(seznam!$F$10:$F$41,A8)</f>
        <v>0</v>
      </c>
      <c r="I8" s="132">
        <f t="shared" si="3"/>
        <v>0</v>
      </c>
      <c r="J8" s="136">
        <f t="shared" si="4"/>
        <v>6</v>
      </c>
      <c r="K8" s="128">
        <f t="shared" si="5"/>
        <v>5.6603773584905662E-2</v>
      </c>
    </row>
    <row r="9" spans="1:11" ht="14.25" x14ac:dyDescent="0.2">
      <c r="A9" s="140" t="s">
        <v>14</v>
      </c>
      <c r="B9" s="151">
        <f>COUNTIF(seznam!$X$10:$X$41,A9)</f>
        <v>2</v>
      </c>
      <c r="C9" s="132">
        <f t="shared" si="0"/>
        <v>8.3333333333333329E-2</v>
      </c>
      <c r="D9" s="147">
        <f>COUNTIF(seznam!$R$10:$R$41,A9)</f>
        <v>2</v>
      </c>
      <c r="E9" s="132">
        <f t="shared" si="1"/>
        <v>6.6666666666666666E-2</v>
      </c>
      <c r="F9" s="147">
        <f>COUNTIF(seznam!$L$10:$L$41,A9)</f>
        <v>1</v>
      </c>
      <c r="G9" s="132">
        <f t="shared" si="2"/>
        <v>3.8461538461538464E-2</v>
      </c>
      <c r="H9" s="147">
        <f>COUNTIF(seznam!$F$10:$F$41,A9)</f>
        <v>1</v>
      </c>
      <c r="I9" s="132">
        <f t="shared" si="3"/>
        <v>3.8461538461538464E-2</v>
      </c>
      <c r="J9" s="136">
        <f t="shared" si="4"/>
        <v>6</v>
      </c>
      <c r="K9" s="128">
        <f t="shared" si="5"/>
        <v>5.6603773584905662E-2</v>
      </c>
    </row>
    <row r="10" spans="1:11" ht="14.25" x14ac:dyDescent="0.2">
      <c r="A10" s="140" t="s">
        <v>13</v>
      </c>
      <c r="B10" s="151">
        <f>COUNTIF(seznam!$X$10:$X$41,A10)</f>
        <v>0</v>
      </c>
      <c r="C10" s="132">
        <f t="shared" si="0"/>
        <v>0</v>
      </c>
      <c r="D10" s="147">
        <f>COUNTIF(seznam!$R$10:$R$41,A10)</f>
        <v>1</v>
      </c>
      <c r="E10" s="132">
        <f t="shared" si="1"/>
        <v>3.3333333333333333E-2</v>
      </c>
      <c r="F10" s="147">
        <f>COUNTIF(seznam!$L$10:$L$41,A10)</f>
        <v>2</v>
      </c>
      <c r="G10" s="132">
        <f t="shared" si="2"/>
        <v>7.6923076923076927E-2</v>
      </c>
      <c r="H10" s="147">
        <f>COUNTIF(seznam!$F$10:$F$41,A10)</f>
        <v>3</v>
      </c>
      <c r="I10" s="132">
        <f t="shared" si="3"/>
        <v>0.11538461538461539</v>
      </c>
      <c r="J10" s="136">
        <f t="shared" si="4"/>
        <v>6</v>
      </c>
      <c r="K10" s="128">
        <f t="shared" si="5"/>
        <v>5.6603773584905662E-2</v>
      </c>
    </row>
    <row r="11" spans="1:11" ht="14.25" x14ac:dyDescent="0.2">
      <c r="A11" s="140" t="s">
        <v>0</v>
      </c>
      <c r="B11" s="151">
        <f>COUNTIF(seznam!$X$10:$X$41,A11)</f>
        <v>1</v>
      </c>
      <c r="C11" s="132">
        <f t="shared" si="0"/>
        <v>4.1666666666666664E-2</v>
      </c>
      <c r="D11" s="147">
        <f>COUNTIF(seznam!$R$10:$R$41,A11)</f>
        <v>0</v>
      </c>
      <c r="E11" s="132">
        <f t="shared" si="1"/>
        <v>0</v>
      </c>
      <c r="F11" s="147">
        <f>COUNTIF(seznam!$L$10:$L$41,A11)</f>
        <v>1</v>
      </c>
      <c r="G11" s="132">
        <f t="shared" si="2"/>
        <v>3.8461538461538464E-2</v>
      </c>
      <c r="H11" s="147">
        <f>COUNTIF(seznam!$F$10:$F$41,A11)</f>
        <v>3</v>
      </c>
      <c r="I11" s="132">
        <f t="shared" si="3"/>
        <v>0.11538461538461539</v>
      </c>
      <c r="J11" s="136">
        <f t="shared" si="4"/>
        <v>5</v>
      </c>
      <c r="K11" s="128">
        <f t="shared" si="5"/>
        <v>4.716981132075472E-2</v>
      </c>
    </row>
    <row r="12" spans="1:11" ht="14.25" x14ac:dyDescent="0.2">
      <c r="A12" s="140" t="s">
        <v>12</v>
      </c>
      <c r="B12" s="151">
        <f>COUNTIF(seznam!$X$10:$X$41,A12)</f>
        <v>1</v>
      </c>
      <c r="C12" s="132">
        <f t="shared" si="0"/>
        <v>4.1666666666666664E-2</v>
      </c>
      <c r="D12" s="147">
        <f>COUNTIF(seznam!$R$10:$R$41,A12)</f>
        <v>1</v>
      </c>
      <c r="E12" s="132">
        <f t="shared" si="1"/>
        <v>3.3333333333333333E-2</v>
      </c>
      <c r="F12" s="147">
        <f>COUNTIF(seznam!$L$10:$L$41,A12)</f>
        <v>1</v>
      </c>
      <c r="G12" s="132">
        <f t="shared" si="2"/>
        <v>3.8461538461538464E-2</v>
      </c>
      <c r="H12" s="147">
        <f>COUNTIF(seznam!$F$10:$F$41,A12)</f>
        <v>1</v>
      </c>
      <c r="I12" s="132">
        <f t="shared" si="3"/>
        <v>3.8461538461538464E-2</v>
      </c>
      <c r="J12" s="136">
        <f t="shared" si="4"/>
        <v>4</v>
      </c>
      <c r="K12" s="128">
        <f t="shared" si="5"/>
        <v>3.7735849056603772E-2</v>
      </c>
    </row>
    <row r="13" spans="1:11" ht="14.25" x14ac:dyDescent="0.2">
      <c r="A13" s="140" t="s">
        <v>10</v>
      </c>
      <c r="B13" s="151">
        <f>COUNTIF(seznam!$X$10:$X$41,A13)</f>
        <v>0</v>
      </c>
      <c r="C13" s="132">
        <f t="shared" si="0"/>
        <v>0</v>
      </c>
      <c r="D13" s="147">
        <f>COUNTIF(seznam!$R$10:$R$41,A13)</f>
        <v>2</v>
      </c>
      <c r="E13" s="132">
        <f t="shared" si="1"/>
        <v>6.6666666666666666E-2</v>
      </c>
      <c r="F13" s="147">
        <f>COUNTIF(seznam!$L$10:$L$41,A13)</f>
        <v>0</v>
      </c>
      <c r="G13" s="132">
        <f t="shared" si="2"/>
        <v>0</v>
      </c>
      <c r="H13" s="147">
        <f>COUNTIF(seznam!$F$10:$F$41,A13)</f>
        <v>1</v>
      </c>
      <c r="I13" s="132">
        <f t="shared" si="3"/>
        <v>3.8461538461538464E-2</v>
      </c>
      <c r="J13" s="136">
        <f t="shared" si="4"/>
        <v>3</v>
      </c>
      <c r="K13" s="128">
        <f t="shared" si="5"/>
        <v>2.8301886792452831E-2</v>
      </c>
    </row>
    <row r="14" spans="1:11" ht="14.25" x14ac:dyDescent="0.2">
      <c r="A14" s="140" t="s">
        <v>32</v>
      </c>
      <c r="B14" s="151">
        <f>COUNTIF(seznam!$X$10:$X$41,A14)</f>
        <v>0</v>
      </c>
      <c r="C14" s="132">
        <f t="shared" si="0"/>
        <v>0</v>
      </c>
      <c r="D14" s="147">
        <f>COUNTIF(seznam!$R$10:$R$41,A14)</f>
        <v>2</v>
      </c>
      <c r="E14" s="132">
        <f t="shared" si="1"/>
        <v>6.6666666666666666E-2</v>
      </c>
      <c r="F14" s="147">
        <f>COUNTIF(seznam!$L$10:$L$41,A14)</f>
        <v>0</v>
      </c>
      <c r="G14" s="132">
        <f t="shared" si="2"/>
        <v>0</v>
      </c>
      <c r="H14" s="147">
        <f>COUNTIF(seznam!$F$10:$F$41,A14)</f>
        <v>1</v>
      </c>
      <c r="I14" s="132">
        <f t="shared" si="3"/>
        <v>3.8461538461538464E-2</v>
      </c>
      <c r="J14" s="136">
        <f t="shared" si="4"/>
        <v>3</v>
      </c>
      <c r="K14" s="128">
        <f t="shared" si="5"/>
        <v>2.8301886792452831E-2</v>
      </c>
    </row>
    <row r="15" spans="1:11" ht="14.25" x14ac:dyDescent="0.2">
      <c r="A15" s="140" t="s">
        <v>4</v>
      </c>
      <c r="B15" s="151">
        <f>COUNTIF(seznam!$X$10:$X$41,A15)</f>
        <v>1</v>
      </c>
      <c r="C15" s="132">
        <f t="shared" si="0"/>
        <v>4.1666666666666664E-2</v>
      </c>
      <c r="D15" s="147">
        <f>COUNTIF(seznam!$R$10:$R$41,A15)</f>
        <v>0</v>
      </c>
      <c r="E15" s="132">
        <f t="shared" si="1"/>
        <v>0</v>
      </c>
      <c r="F15" s="147">
        <f>COUNTIF(seznam!$L$10:$L$41,A15)</f>
        <v>0</v>
      </c>
      <c r="G15" s="132">
        <f t="shared" si="2"/>
        <v>0</v>
      </c>
      <c r="H15" s="147">
        <f>COUNTIF(seznam!$F$10:$F$41,A15)</f>
        <v>1</v>
      </c>
      <c r="I15" s="132">
        <f t="shared" si="3"/>
        <v>3.8461538461538464E-2</v>
      </c>
      <c r="J15" s="136">
        <f t="shared" si="4"/>
        <v>2</v>
      </c>
      <c r="K15" s="128">
        <f t="shared" si="5"/>
        <v>1.8867924528301886E-2</v>
      </c>
    </row>
    <row r="16" spans="1:11" ht="14.25" x14ac:dyDescent="0.2">
      <c r="A16" s="140" t="s">
        <v>6</v>
      </c>
      <c r="B16" s="151">
        <f>COUNTIF(seznam!$X$10:$X$41,A16)</f>
        <v>1</v>
      </c>
      <c r="C16" s="132">
        <f t="shared" si="0"/>
        <v>4.1666666666666664E-2</v>
      </c>
      <c r="D16" s="147">
        <f>COUNTIF(seznam!$R$10:$R$41,A16)</f>
        <v>0</v>
      </c>
      <c r="E16" s="132">
        <f t="shared" si="1"/>
        <v>0</v>
      </c>
      <c r="F16" s="147">
        <f>COUNTIF(seznam!$L$10:$L$41,A16)</f>
        <v>0</v>
      </c>
      <c r="G16" s="132">
        <f t="shared" si="2"/>
        <v>0</v>
      </c>
      <c r="H16" s="147">
        <f>COUNTIF(seznam!$F$10:$F$41,A16)</f>
        <v>0</v>
      </c>
      <c r="I16" s="132">
        <f t="shared" si="3"/>
        <v>0</v>
      </c>
      <c r="J16" s="136">
        <f t="shared" si="4"/>
        <v>1</v>
      </c>
      <c r="K16" s="128">
        <f t="shared" si="5"/>
        <v>9.433962264150943E-3</v>
      </c>
    </row>
    <row r="17" spans="1:11" ht="14.25" x14ac:dyDescent="0.2">
      <c r="A17" s="140" t="s">
        <v>8</v>
      </c>
      <c r="B17" s="151">
        <f>COUNTIF(seznam!$X$10:$X$41,A17)</f>
        <v>0</v>
      </c>
      <c r="C17" s="132">
        <f t="shared" si="0"/>
        <v>0</v>
      </c>
      <c r="D17" s="147">
        <f>COUNTIF(seznam!$R$10:$R$41,A17)</f>
        <v>0</v>
      </c>
      <c r="E17" s="132">
        <f t="shared" si="1"/>
        <v>0</v>
      </c>
      <c r="F17" s="147">
        <f>COUNTIF(seznam!$L$10:$L$41,A17)</f>
        <v>0</v>
      </c>
      <c r="G17" s="132">
        <f t="shared" si="2"/>
        <v>0</v>
      </c>
      <c r="H17" s="147">
        <f>COUNTIF(seznam!$F$10:$F$41,A17)</f>
        <v>0</v>
      </c>
      <c r="I17" s="132">
        <f t="shared" si="3"/>
        <v>0</v>
      </c>
      <c r="J17" s="136">
        <f t="shared" si="4"/>
        <v>0</v>
      </c>
      <c r="K17" s="128">
        <f t="shared" si="5"/>
        <v>0</v>
      </c>
    </row>
    <row r="18" spans="1:11" ht="14.25" x14ac:dyDescent="0.2">
      <c r="A18" s="141" t="s">
        <v>11</v>
      </c>
      <c r="B18" s="152">
        <f>COUNTIF(seznam!$X$10:$X$41,A18)</f>
        <v>0</v>
      </c>
      <c r="C18" s="133">
        <f t="shared" si="0"/>
        <v>0</v>
      </c>
      <c r="D18" s="148">
        <f>COUNTIF(seznam!$R$10:$R$41,A18)</f>
        <v>0</v>
      </c>
      <c r="E18" s="133">
        <f t="shared" si="1"/>
        <v>0</v>
      </c>
      <c r="F18" s="148">
        <f>COUNTIF(seznam!$L$10:$L$41,A18)</f>
        <v>0</v>
      </c>
      <c r="G18" s="133">
        <f t="shared" si="2"/>
        <v>0</v>
      </c>
      <c r="H18" s="148">
        <f>COUNTIF(seznam!$F$10:$F$41,A18)</f>
        <v>0</v>
      </c>
      <c r="I18" s="133">
        <f t="shared" si="3"/>
        <v>0</v>
      </c>
      <c r="J18" s="137">
        <f t="shared" si="4"/>
        <v>0</v>
      </c>
      <c r="K18" s="130">
        <f t="shared" si="5"/>
        <v>0</v>
      </c>
    </row>
    <row r="19" spans="1:11" ht="22.5" customHeight="1" thickBot="1" x14ac:dyDescent="0.25">
      <c r="A19" s="142" t="s">
        <v>74</v>
      </c>
      <c r="B19" s="153">
        <f>SUM(B3:B18)</f>
        <v>24</v>
      </c>
      <c r="C19" s="134"/>
      <c r="D19" s="149">
        <f>SUM(D3:D18)</f>
        <v>30</v>
      </c>
      <c r="E19" s="134"/>
      <c r="F19" s="149">
        <f>SUM(F3:F18)</f>
        <v>26</v>
      </c>
      <c r="G19" s="134"/>
      <c r="H19" s="149">
        <f>SUM(H3:H18)</f>
        <v>26</v>
      </c>
      <c r="I19" s="134"/>
      <c r="J19" s="138">
        <f t="shared" si="4"/>
        <v>106</v>
      </c>
      <c r="K19" s="121"/>
    </row>
    <row r="21" spans="1:11" x14ac:dyDescent="0.2">
      <c r="A21" s="1" t="s">
        <v>247</v>
      </c>
      <c r="B21" s="144">
        <v>996130</v>
      </c>
      <c r="C21" s="145"/>
      <c r="D21" s="144">
        <v>1005660</v>
      </c>
      <c r="E21" s="145"/>
      <c r="F21" s="144">
        <v>1013010</v>
      </c>
      <c r="G21" s="145"/>
      <c r="H21" s="144">
        <v>1026555</v>
      </c>
      <c r="I21" s="145"/>
      <c r="J21" s="144"/>
      <c r="K21" s="145"/>
    </row>
    <row r="22" spans="1:11" x14ac:dyDescent="0.2">
      <c r="A22" s="1" t="s">
        <v>248</v>
      </c>
      <c r="B22" s="144">
        <v>25772</v>
      </c>
      <c r="C22" s="144"/>
      <c r="D22" s="144">
        <v>26427</v>
      </c>
      <c r="E22" s="144"/>
      <c r="F22" s="144">
        <v>27088</v>
      </c>
      <c r="G22" s="144"/>
      <c r="H22" s="144">
        <v>28000</v>
      </c>
      <c r="I22" s="144"/>
      <c r="J22" s="144"/>
      <c r="K22" s="145"/>
    </row>
    <row r="23" spans="1:11" x14ac:dyDescent="0.2">
      <c r="A23" s="1" t="s">
        <v>253</v>
      </c>
      <c r="B23" s="143">
        <f>B22/B21</f>
        <v>2.5872125124230774E-2</v>
      </c>
      <c r="C23" s="1"/>
      <c r="D23" s="143">
        <f>D22/D21</f>
        <v>2.6278265019986875E-2</v>
      </c>
      <c r="E23" s="1"/>
      <c r="F23" s="143">
        <f>F22/F21</f>
        <v>2.6740111153887917E-2</v>
      </c>
      <c r="G23" s="1"/>
      <c r="H23" s="143">
        <f>H22/H21</f>
        <v>2.7275693947231273E-2</v>
      </c>
      <c r="I23" s="1"/>
    </row>
    <row r="24" spans="1:11" x14ac:dyDescent="0.2">
      <c r="A24" s="1" t="s">
        <v>249</v>
      </c>
      <c r="B24" s="1">
        <v>784</v>
      </c>
      <c r="D24" s="1">
        <v>900</v>
      </c>
      <c r="F24" s="1">
        <v>844</v>
      </c>
      <c r="H24" s="1">
        <v>1179</v>
      </c>
      <c r="J24" s="1">
        <f>SUM(H24,F24,D24,B24)</f>
        <v>3707</v>
      </c>
    </row>
    <row r="25" spans="1:11" x14ac:dyDescent="0.2">
      <c r="A25" s="1" t="s">
        <v>250</v>
      </c>
      <c r="B25" s="1">
        <f>B19</f>
        <v>24</v>
      </c>
      <c r="D25" s="1">
        <f>D19</f>
        <v>30</v>
      </c>
      <c r="F25" s="1">
        <f>F19</f>
        <v>26</v>
      </c>
      <c r="H25" s="1">
        <f>H19</f>
        <v>26</v>
      </c>
      <c r="J25" s="1">
        <f>J19</f>
        <v>106</v>
      </c>
    </row>
    <row r="26" spans="1:11" x14ac:dyDescent="0.2">
      <c r="A26" s="1" t="s">
        <v>254</v>
      </c>
      <c r="B26" s="143">
        <f>B19/B24</f>
        <v>3.0612244897959183E-2</v>
      </c>
      <c r="D26" s="143">
        <f>D19/D24</f>
        <v>3.3333333333333333E-2</v>
      </c>
      <c r="F26" s="143">
        <f>F19/F24</f>
        <v>3.0805687203791468E-2</v>
      </c>
      <c r="H26" s="143">
        <f>H19/H24</f>
        <v>2.2052586938083121E-2</v>
      </c>
      <c r="J26" s="143">
        <f>J19/J24</f>
        <v>2.8594550849743727E-2</v>
      </c>
    </row>
    <row r="27" spans="1:11" x14ac:dyDescent="0.2">
      <c r="A27" s="1" t="s">
        <v>251</v>
      </c>
      <c r="B27" s="1">
        <v>65</v>
      </c>
      <c r="D27" s="1">
        <v>65</v>
      </c>
      <c r="F27" s="1">
        <v>65</v>
      </c>
      <c r="H27" s="1">
        <v>65</v>
      </c>
    </row>
    <row r="28" spans="1:11" x14ac:dyDescent="0.2">
      <c r="A28" s="1" t="s">
        <v>252</v>
      </c>
      <c r="B28" s="1">
        <v>1</v>
      </c>
      <c r="D28" s="1">
        <v>2</v>
      </c>
      <c r="F28" s="1">
        <v>3</v>
      </c>
      <c r="H28" s="1">
        <v>4</v>
      </c>
    </row>
    <row r="29" spans="1:11" x14ac:dyDescent="0.2">
      <c r="A29" s="1" t="s">
        <v>255</v>
      </c>
      <c r="B29" s="143">
        <f>B28/B27</f>
        <v>1.5384615384615385E-2</v>
      </c>
      <c r="D29" s="143">
        <f>D28/D27</f>
        <v>3.0769230769230771E-2</v>
      </c>
      <c r="F29" s="143">
        <f>F28/F27</f>
        <v>4.6153846153846156E-2</v>
      </c>
      <c r="H29" s="143">
        <f>H28/H27</f>
        <v>6.1538461538461542E-2</v>
      </c>
    </row>
    <row r="30" spans="1:11" x14ac:dyDescent="0.2">
      <c r="A30" s="1" t="s">
        <v>256</v>
      </c>
      <c r="B30" s="143">
        <f>B28/B25</f>
        <v>4.1666666666666664E-2</v>
      </c>
      <c r="D30" s="143">
        <f>D28/D25</f>
        <v>6.6666666666666666E-2</v>
      </c>
      <c r="F30" s="143">
        <f>F28/F25</f>
        <v>0.11538461538461539</v>
      </c>
      <c r="H30" s="143">
        <f>H28/H25</f>
        <v>0.15384615384615385</v>
      </c>
    </row>
  </sheetData>
  <sortState ref="A3:XFD19">
    <sortCondition descending="1" ref="J3:J19"/>
  </sortState>
  <mergeCells count="6">
    <mergeCell ref="A1:K1"/>
    <mergeCell ref="H2:I2"/>
    <mergeCell ref="F2:G2"/>
    <mergeCell ref="D2:E2"/>
    <mergeCell ref="B2:C2"/>
    <mergeCell ref="J2:K2"/>
  </mergeCells>
  <printOptions horizontalCentered="1"/>
  <pageMargins left="0" right="0" top="0.78740157480314965" bottom="0.78740157480314965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4"/>
  <sheetViews>
    <sheetView showZeros="0" workbookViewId="0">
      <pane xSplit="9" ySplit="1" topLeftCell="BK2" activePane="bottomRight" state="frozen"/>
      <selection pane="topRight" activeCell="J1" sqref="J1"/>
      <selection pane="bottomLeft" activeCell="A2" sqref="A2"/>
      <selection pane="bottomRight" activeCell="CC21" sqref="CC21"/>
    </sheetView>
  </sheetViews>
  <sheetFormatPr defaultRowHeight="12.75" x14ac:dyDescent="0.2"/>
  <cols>
    <col min="1" max="1" width="6.140625" style="1" customWidth="1"/>
    <col min="2" max="2" width="3" style="1" bestFit="1" customWidth="1"/>
    <col min="3" max="3" width="9.42578125" style="1" customWidth="1"/>
    <col min="4" max="4" width="13.42578125" style="1" customWidth="1"/>
    <col min="5" max="5" width="12.7109375" style="1" customWidth="1"/>
    <col min="6" max="6" width="14.7109375" style="1" customWidth="1"/>
    <col min="7" max="7" width="6" style="1" bestFit="1" customWidth="1"/>
    <col min="8" max="8" width="6.5703125" style="1" customWidth="1"/>
    <col min="9" max="9" width="5" style="1" bestFit="1" customWidth="1"/>
    <col min="10" max="10" width="3.42578125" style="1" customWidth="1"/>
    <col min="11" max="11" width="3.85546875" style="155" customWidth="1"/>
    <col min="12" max="12" width="3.7109375" style="1" customWidth="1"/>
    <col min="13" max="13" width="4" style="1" customWidth="1"/>
    <col min="14" max="14" width="3.42578125" style="1" customWidth="1"/>
    <col min="15" max="15" width="4.85546875" style="1" customWidth="1"/>
    <col min="16" max="16" width="3.5703125" style="1" customWidth="1"/>
    <col min="17" max="17" width="3.85546875" style="1" customWidth="1"/>
    <col min="18" max="18" width="3.42578125" style="1" customWidth="1"/>
    <col min="19" max="19" width="3.85546875" style="1" customWidth="1"/>
    <col min="20" max="20" width="3.7109375" style="1" customWidth="1"/>
    <col min="21" max="21" width="3.85546875" style="1" customWidth="1"/>
    <col min="22" max="22" width="3.5703125" style="1" customWidth="1"/>
    <col min="23" max="23" width="3.85546875" style="1" customWidth="1"/>
    <col min="24" max="24" width="3.7109375" style="1" customWidth="1"/>
    <col min="25" max="25" width="3.85546875" style="1" customWidth="1"/>
    <col min="26" max="26" width="3.5703125" style="1" customWidth="1"/>
    <col min="27" max="36" width="3.140625" style="1" customWidth="1"/>
    <col min="37" max="37" width="4" style="1" customWidth="1"/>
    <col min="38" max="39" width="3.140625" style="1" customWidth="1"/>
    <col min="40" max="40" width="4.140625" style="1" customWidth="1"/>
    <col min="41" max="41" width="3.85546875" style="1" customWidth="1"/>
    <col min="42" max="44" width="3.140625" style="1" customWidth="1"/>
    <col min="45" max="45" width="4" style="1" customWidth="1"/>
    <col min="46" max="46" width="3.140625" style="1" customWidth="1"/>
    <col min="47" max="47" width="3.85546875" style="1" customWidth="1"/>
    <col min="48" max="48" width="3.42578125" style="1" customWidth="1"/>
    <col min="49" max="49" width="4" style="1" customWidth="1"/>
    <col min="50" max="50" width="3.5703125" style="1" customWidth="1"/>
    <col min="51" max="51" width="4" style="1" customWidth="1"/>
    <col min="52" max="52" width="3.140625" style="1" customWidth="1"/>
    <col min="53" max="53" width="4" style="1" customWidth="1"/>
    <col min="54" max="54" width="3.7109375" style="1" customWidth="1"/>
    <col min="55" max="55" width="3.85546875" style="1" customWidth="1"/>
    <col min="56" max="57" width="3.140625" style="1" customWidth="1"/>
    <col min="58" max="58" width="3.7109375" style="1" customWidth="1"/>
    <col min="59" max="59" width="4.28515625" style="1" customWidth="1"/>
    <col min="60" max="61" width="3.140625" style="1" customWidth="1"/>
    <col min="62" max="62" width="3.42578125" style="1" customWidth="1"/>
    <col min="63" max="63" width="3.85546875" style="1" customWidth="1"/>
    <col min="64" max="70" width="3.140625" style="1" customWidth="1"/>
    <col min="71" max="71" width="3.85546875" style="1" customWidth="1"/>
    <col min="72" max="72" width="3.140625" style="1" customWidth="1"/>
    <col min="73" max="73" width="4.85546875" style="1" customWidth="1"/>
    <col min="74" max="86" width="3.140625" style="1" customWidth="1"/>
    <col min="87" max="87" width="4" style="1" customWidth="1"/>
    <col min="88" max="88" width="3.140625" style="1" customWidth="1"/>
    <col min="89" max="89" width="3.85546875" style="1" customWidth="1"/>
    <col min="90" max="91" width="3.140625" style="1" customWidth="1"/>
    <col min="92" max="92" width="5.140625" style="1" customWidth="1"/>
    <col min="93" max="93" width="4" style="1" customWidth="1"/>
    <col min="94" max="97" width="5.140625" style="1" customWidth="1"/>
    <col min="98" max="98" width="4.28515625" style="61" customWidth="1"/>
    <col min="99" max="99" width="4.85546875" style="61" customWidth="1"/>
    <col min="100" max="16384" width="9.140625" style="1"/>
  </cols>
  <sheetData>
    <row r="1" spans="1:99" ht="62.25" customHeight="1" thickBot="1" x14ac:dyDescent="0.25">
      <c r="G1" s="1">
        <f>SUM(G28:G528)</f>
        <v>25186</v>
      </c>
      <c r="H1" s="1">
        <f>SUM(H28:H528)</f>
        <v>13877</v>
      </c>
      <c r="I1" s="157">
        <f>H1/$G1</f>
        <v>0.55098070356547291</v>
      </c>
      <c r="J1" s="241" t="s">
        <v>0</v>
      </c>
      <c r="K1" s="241"/>
      <c r="L1" s="241" t="s">
        <v>1</v>
      </c>
      <c r="M1" s="241"/>
      <c r="N1" s="241" t="s">
        <v>5</v>
      </c>
      <c r="O1" s="241"/>
      <c r="P1" s="241" t="s">
        <v>12</v>
      </c>
      <c r="Q1" s="241"/>
      <c r="R1" s="241" t="s">
        <v>3</v>
      </c>
      <c r="S1" s="241"/>
      <c r="T1" s="241" t="s">
        <v>13</v>
      </c>
      <c r="U1" s="241"/>
      <c r="V1" s="241" t="s">
        <v>257</v>
      </c>
      <c r="W1" s="241"/>
      <c r="X1" s="241" t="s">
        <v>14</v>
      </c>
      <c r="Y1" s="241"/>
      <c r="Z1" s="241" t="s">
        <v>9</v>
      </c>
      <c r="AA1" s="241"/>
      <c r="AB1" s="241" t="s">
        <v>2</v>
      </c>
      <c r="AC1" s="241"/>
      <c r="AD1" s="241" t="s">
        <v>4</v>
      </c>
      <c r="AE1" s="241"/>
      <c r="AF1" s="241" t="s">
        <v>264</v>
      </c>
      <c r="AG1" s="241"/>
      <c r="AH1" s="241" t="s">
        <v>7</v>
      </c>
      <c r="AI1" s="241"/>
      <c r="AJ1" s="241" t="s">
        <v>32</v>
      </c>
      <c r="AK1" s="241"/>
      <c r="AL1" s="241" t="s">
        <v>6</v>
      </c>
      <c r="AM1" s="241"/>
      <c r="AN1" s="241" t="s">
        <v>260</v>
      </c>
      <c r="AO1" s="241"/>
      <c r="AP1" s="241" t="s">
        <v>11</v>
      </c>
      <c r="AQ1" s="241"/>
      <c r="AR1" s="241" t="s">
        <v>10</v>
      </c>
      <c r="AS1" s="241"/>
      <c r="AT1" s="241" t="s">
        <v>8</v>
      </c>
      <c r="AU1" s="241"/>
      <c r="AV1" s="241" t="s">
        <v>258</v>
      </c>
      <c r="AW1" s="241"/>
      <c r="AX1" s="241" t="s">
        <v>262</v>
      </c>
      <c r="AY1" s="241"/>
      <c r="AZ1" s="241" t="s">
        <v>265</v>
      </c>
      <c r="BA1" s="241"/>
      <c r="BB1" s="241" t="s">
        <v>261</v>
      </c>
      <c r="BC1" s="241"/>
      <c r="BD1" s="241" t="s">
        <v>266</v>
      </c>
      <c r="BE1" s="241"/>
      <c r="BF1" s="241" t="s">
        <v>259</v>
      </c>
      <c r="BG1" s="241"/>
      <c r="BH1" s="241" t="s">
        <v>267</v>
      </c>
      <c r="BI1" s="241"/>
      <c r="BJ1" s="241" t="s">
        <v>263</v>
      </c>
      <c r="BK1" s="241"/>
      <c r="BL1" s="241" t="s">
        <v>268</v>
      </c>
      <c r="BM1" s="241"/>
      <c r="BN1" s="240" t="s">
        <v>269</v>
      </c>
      <c r="BO1" s="240"/>
      <c r="BP1" s="240" t="s">
        <v>270</v>
      </c>
      <c r="BQ1" s="240"/>
      <c r="BR1" s="240" t="s">
        <v>271</v>
      </c>
      <c r="BS1" s="240"/>
      <c r="BT1" s="240" t="s">
        <v>272</v>
      </c>
      <c r="BU1" s="240"/>
      <c r="BV1" s="241" t="s">
        <v>273</v>
      </c>
      <c r="BW1" s="241"/>
      <c r="BX1" s="240" t="s">
        <v>274</v>
      </c>
      <c r="BY1" s="240"/>
      <c r="BZ1" s="240" t="s">
        <v>275</v>
      </c>
      <c r="CA1" s="240"/>
      <c r="CB1" s="240" t="s">
        <v>276</v>
      </c>
      <c r="CC1" s="240"/>
      <c r="CD1" s="240" t="s">
        <v>277</v>
      </c>
      <c r="CE1" s="240"/>
      <c r="CF1" s="241" t="s">
        <v>278</v>
      </c>
      <c r="CG1" s="241"/>
      <c r="CH1" s="241" t="s">
        <v>279</v>
      </c>
      <c r="CI1" s="241"/>
      <c r="CJ1" s="241" t="s">
        <v>280</v>
      </c>
      <c r="CK1" s="241"/>
      <c r="CL1" s="240" t="s">
        <v>281</v>
      </c>
      <c r="CM1" s="240"/>
      <c r="CN1" s="240" t="s">
        <v>366</v>
      </c>
      <c r="CO1" s="240"/>
      <c r="CP1" s="240" t="s">
        <v>367</v>
      </c>
      <c r="CQ1" s="240"/>
      <c r="CR1" s="240" t="s">
        <v>368</v>
      </c>
      <c r="CS1" s="240"/>
      <c r="CT1" s="236" t="s">
        <v>371</v>
      </c>
      <c r="CU1" s="236"/>
    </row>
    <row r="2" spans="1:99" ht="12.75" customHeight="1" x14ac:dyDescent="0.2">
      <c r="A2" s="237">
        <v>2012</v>
      </c>
      <c r="B2" s="158">
        <v>62</v>
      </c>
      <c r="C2" s="158" t="s">
        <v>216</v>
      </c>
      <c r="D2" s="158" t="s">
        <v>217</v>
      </c>
      <c r="E2" s="158" t="s">
        <v>5</v>
      </c>
      <c r="F2" s="158" t="s">
        <v>214</v>
      </c>
      <c r="G2" s="167">
        <v>193</v>
      </c>
      <c r="H2" s="158">
        <f t="shared" ref="H2:H4" si="0">SUM(J2,L2,N2,P2,R2,T2,V2,X2,Z2,AB2,AD2,AF2,AH2,AJ2,AL2,AN2,AP2,AR2,AT2,AV2,AX2,AZ2,BB2,BD2,BF2,BH2,BJ2,BL2,BN2,BP2,BR2,BT2,BV2,BX2,BZ2,CB2,CD2,CF2,CH2,CJ2,CL2,CN2,CP2,CR2)</f>
        <v>171</v>
      </c>
      <c r="I2" s="159">
        <f t="shared" ref="I2:I27" si="1">H2/$G2</f>
        <v>0.88601036269430056</v>
      </c>
      <c r="J2" s="186">
        <v>1</v>
      </c>
      <c r="K2" s="159">
        <f t="shared" ref="K2:M27" si="2">J2/$G2</f>
        <v>5.1813471502590676E-3</v>
      </c>
      <c r="L2" s="186">
        <v>21</v>
      </c>
      <c r="M2" s="159">
        <f t="shared" si="2"/>
        <v>0.10880829015544041</v>
      </c>
      <c r="N2" s="186"/>
      <c r="O2" s="159">
        <f t="shared" ref="O2" si="3">N2/$G2</f>
        <v>0</v>
      </c>
      <c r="P2" s="186">
        <v>5</v>
      </c>
      <c r="Q2" s="159">
        <f t="shared" ref="Q2" si="4">P2/$G2</f>
        <v>2.5906735751295335E-2</v>
      </c>
      <c r="R2" s="186">
        <v>3</v>
      </c>
      <c r="S2" s="159">
        <f t="shared" ref="S2" si="5">R2/$G2</f>
        <v>1.5544041450777202E-2</v>
      </c>
      <c r="T2" s="186">
        <v>7</v>
      </c>
      <c r="U2" s="159">
        <f t="shared" ref="U2" si="6">T2/$G2</f>
        <v>3.6269430051813469E-2</v>
      </c>
      <c r="V2" s="186">
        <v>40</v>
      </c>
      <c r="W2" s="159">
        <f t="shared" ref="W2" si="7">V2/$G2</f>
        <v>0.20725388601036268</v>
      </c>
      <c r="X2" s="186">
        <v>17</v>
      </c>
      <c r="Y2" s="159">
        <f t="shared" ref="Y2" si="8">X2/$G2</f>
        <v>8.8082901554404139E-2</v>
      </c>
      <c r="Z2" s="186">
        <v>1</v>
      </c>
      <c r="AA2" s="159">
        <f t="shared" ref="AA2" si="9">Z2/$G2</f>
        <v>5.1813471502590676E-3</v>
      </c>
      <c r="AB2" s="186">
        <v>5</v>
      </c>
      <c r="AC2" s="159">
        <f t="shared" ref="AC2" si="10">AB2/$G2</f>
        <v>2.5906735751295335E-2</v>
      </c>
      <c r="AD2" s="186">
        <v>5</v>
      </c>
      <c r="AE2" s="159">
        <f t="shared" ref="AE2" si="11">AD2/$G2</f>
        <v>2.5906735751295335E-2</v>
      </c>
      <c r="AF2" s="186"/>
      <c r="AG2" s="159">
        <f t="shared" ref="AG2" si="12">AF2/$G2</f>
        <v>0</v>
      </c>
      <c r="AH2" s="186">
        <v>3</v>
      </c>
      <c r="AI2" s="159">
        <f t="shared" ref="AI2" si="13">AH2/$G2</f>
        <v>1.5544041450777202E-2</v>
      </c>
      <c r="AJ2" s="186">
        <v>4</v>
      </c>
      <c r="AK2" s="159">
        <f t="shared" ref="AK2" si="14">AJ2/$G2</f>
        <v>2.072538860103627E-2</v>
      </c>
      <c r="AL2" s="186"/>
      <c r="AM2" s="159">
        <f t="shared" ref="AM2" si="15">AL2/$G2</f>
        <v>0</v>
      </c>
      <c r="AN2" s="186">
        <v>13</v>
      </c>
      <c r="AO2" s="159">
        <f t="shared" ref="AO2" si="16">AN2/$G2</f>
        <v>6.7357512953367879E-2</v>
      </c>
      <c r="AP2" s="186"/>
      <c r="AQ2" s="159">
        <f t="shared" ref="AQ2" si="17">AP2/$G2</f>
        <v>0</v>
      </c>
      <c r="AR2" s="186"/>
      <c r="AS2" s="159">
        <f t="shared" ref="AS2" si="18">AR2/$G2</f>
        <v>0</v>
      </c>
      <c r="AT2" s="186">
        <v>2</v>
      </c>
      <c r="AU2" s="159">
        <f t="shared" ref="AU2" si="19">AT2/$G2</f>
        <v>1.0362694300518135E-2</v>
      </c>
      <c r="AV2" s="186">
        <v>5</v>
      </c>
      <c r="AW2" s="159">
        <f t="shared" ref="AW2" si="20">AV2/$G2</f>
        <v>2.5906735751295335E-2</v>
      </c>
      <c r="AX2" s="186">
        <v>20</v>
      </c>
      <c r="AY2" s="159">
        <f t="shared" ref="AY2" si="21">AX2/$G2</f>
        <v>0.10362694300518134</v>
      </c>
      <c r="AZ2" s="186"/>
      <c r="BA2" s="159">
        <f t="shared" ref="BA2" si="22">AZ2/$G2</f>
        <v>0</v>
      </c>
      <c r="BB2" s="186">
        <v>7</v>
      </c>
      <c r="BC2" s="159">
        <f t="shared" ref="BC2" si="23">BB2/$G2</f>
        <v>3.6269430051813469E-2</v>
      </c>
      <c r="BD2" s="186">
        <v>4</v>
      </c>
      <c r="BE2" s="159">
        <f t="shared" ref="BE2" si="24">BD2/$G2</f>
        <v>2.072538860103627E-2</v>
      </c>
      <c r="BF2" s="186">
        <v>5</v>
      </c>
      <c r="BG2" s="159">
        <f t="shared" ref="BG2" si="25">BF2/$G2</f>
        <v>2.5906735751295335E-2</v>
      </c>
      <c r="BH2" s="186"/>
      <c r="BI2" s="159">
        <f t="shared" ref="BI2" si="26">BH2/$G2</f>
        <v>0</v>
      </c>
      <c r="BJ2" s="186">
        <v>3</v>
      </c>
      <c r="BK2" s="159">
        <f t="shared" ref="BK2" si="27">BJ2/$G2</f>
        <v>1.5544041450777202E-2</v>
      </c>
      <c r="BL2" s="186"/>
      <c r="BM2" s="159">
        <f t="shared" ref="BM2" si="28">BL2/$G2</f>
        <v>0</v>
      </c>
      <c r="BN2" s="187"/>
      <c r="BO2" s="159">
        <f t="shared" ref="BO2" si="29">BN2/$G2</f>
        <v>0</v>
      </c>
      <c r="BP2" s="187"/>
      <c r="BQ2" s="159">
        <f t="shared" ref="BQ2" si="30">BP2/$G2</f>
        <v>0</v>
      </c>
      <c r="BR2" s="187"/>
      <c r="BS2" s="159">
        <f t="shared" ref="BS2" si="31">BR2/$G2</f>
        <v>0</v>
      </c>
      <c r="BT2" s="187"/>
      <c r="BU2" s="159">
        <f t="shared" ref="BU2" si="32">BT2/$G2</f>
        <v>0</v>
      </c>
      <c r="BV2" s="186"/>
      <c r="BW2" s="159">
        <f t="shared" ref="BW2" si="33">BV2/$G2</f>
        <v>0</v>
      </c>
      <c r="BX2" s="187"/>
      <c r="BY2" s="159">
        <f t="shared" ref="BY2" si="34">BX2/$G2</f>
        <v>0</v>
      </c>
      <c r="BZ2" s="187"/>
      <c r="CA2" s="159">
        <f t="shared" ref="CA2" si="35">BZ2/$G2</f>
        <v>0</v>
      </c>
      <c r="CB2" s="187"/>
      <c r="CC2" s="159">
        <f t="shared" ref="CC2" si="36">CB2/$G2</f>
        <v>0</v>
      </c>
      <c r="CD2" s="187"/>
      <c r="CE2" s="159">
        <f t="shared" ref="CE2" si="37">CD2/$G2</f>
        <v>0</v>
      </c>
      <c r="CF2" s="186"/>
      <c r="CG2" s="159">
        <f t="shared" ref="CG2" si="38">CF2/$G2</f>
        <v>0</v>
      </c>
      <c r="CH2" s="186"/>
      <c r="CI2" s="159">
        <f t="shared" ref="CI2" si="39">CH2/$G2</f>
        <v>0</v>
      </c>
      <c r="CJ2" s="186"/>
      <c r="CK2" s="159">
        <f t="shared" ref="CK2" si="40">CJ2/$G2</f>
        <v>0</v>
      </c>
      <c r="CL2" s="187"/>
      <c r="CM2" s="159">
        <f t="shared" ref="CM2" si="41">CL2/$G2</f>
        <v>0</v>
      </c>
      <c r="CN2" s="160"/>
      <c r="CO2" s="159">
        <f t="shared" ref="CO2:CO5" si="42">CN2/$G2</f>
        <v>0</v>
      </c>
      <c r="CP2" s="160"/>
      <c r="CQ2" s="159">
        <f t="shared" ref="CQ2:CQ5" si="43">CP2/$G2</f>
        <v>0</v>
      </c>
      <c r="CR2" s="160"/>
      <c r="CS2" s="161">
        <f t="shared" ref="CS2:CU5" si="44">CR2/$G2</f>
        <v>0</v>
      </c>
      <c r="CT2" s="61">
        <v>145</v>
      </c>
      <c r="CU2" s="200">
        <f t="shared" si="44"/>
        <v>0.75129533678756477</v>
      </c>
    </row>
    <row r="3" spans="1:99" ht="12.75" customHeight="1" x14ac:dyDescent="0.2">
      <c r="A3" s="238"/>
      <c r="B3" s="162">
        <v>43</v>
      </c>
      <c r="C3" s="162" t="s">
        <v>98</v>
      </c>
      <c r="D3" s="162" t="s">
        <v>215</v>
      </c>
      <c r="E3" s="162" t="s">
        <v>1</v>
      </c>
      <c r="F3" s="162" t="s">
        <v>214</v>
      </c>
      <c r="G3" s="105">
        <v>126</v>
      </c>
      <c r="H3" s="162">
        <f t="shared" si="0"/>
        <v>117</v>
      </c>
      <c r="I3" s="163">
        <f t="shared" si="1"/>
        <v>0.9285714285714286</v>
      </c>
      <c r="J3" s="188"/>
      <c r="K3" s="163">
        <f t="shared" si="2"/>
        <v>0</v>
      </c>
      <c r="L3" s="188">
        <v>37</v>
      </c>
      <c r="M3" s="163">
        <f t="shared" si="2"/>
        <v>0.29365079365079366</v>
      </c>
      <c r="N3" s="188"/>
      <c r="O3" s="163">
        <f t="shared" ref="O3" si="45">N3/$G3</f>
        <v>0</v>
      </c>
      <c r="P3" s="188">
        <v>2</v>
      </c>
      <c r="Q3" s="163">
        <f t="shared" ref="Q3" si="46">P3/$G3</f>
        <v>1.5873015873015872E-2</v>
      </c>
      <c r="R3" s="188">
        <v>15</v>
      </c>
      <c r="S3" s="163">
        <f t="shared" ref="S3" si="47">R3/$G3</f>
        <v>0.11904761904761904</v>
      </c>
      <c r="T3" s="188">
        <v>3</v>
      </c>
      <c r="U3" s="163">
        <f t="shared" ref="U3" si="48">T3/$G3</f>
        <v>2.3809523809523808E-2</v>
      </c>
      <c r="V3" s="188">
        <v>16</v>
      </c>
      <c r="W3" s="163">
        <f t="shared" ref="W3" si="49">V3/$G3</f>
        <v>0.12698412698412698</v>
      </c>
      <c r="X3" s="188">
        <v>5</v>
      </c>
      <c r="Y3" s="163">
        <f t="shared" ref="Y3" si="50">X3/$G3</f>
        <v>3.968253968253968E-2</v>
      </c>
      <c r="Z3" s="188">
        <v>1</v>
      </c>
      <c r="AA3" s="163">
        <f t="shared" ref="AA3" si="51">Z3/$G3</f>
        <v>7.9365079365079361E-3</v>
      </c>
      <c r="AB3" s="188">
        <v>7</v>
      </c>
      <c r="AC3" s="163">
        <f t="shared" ref="AC3" si="52">AB3/$G3</f>
        <v>5.5555555555555552E-2</v>
      </c>
      <c r="AD3" s="188"/>
      <c r="AE3" s="163">
        <f t="shared" ref="AE3" si="53">AD3/$G3</f>
        <v>0</v>
      </c>
      <c r="AF3" s="188"/>
      <c r="AG3" s="163">
        <f t="shared" ref="AG3" si="54">AF3/$G3</f>
        <v>0</v>
      </c>
      <c r="AH3" s="188"/>
      <c r="AI3" s="163">
        <f t="shared" ref="AI3" si="55">AH3/$G3</f>
        <v>0</v>
      </c>
      <c r="AJ3" s="188">
        <v>3</v>
      </c>
      <c r="AK3" s="163">
        <f t="shared" ref="AK3" si="56">AJ3/$G3</f>
        <v>2.3809523809523808E-2</v>
      </c>
      <c r="AL3" s="188"/>
      <c r="AM3" s="163">
        <f t="shared" ref="AM3" si="57">AL3/$G3</f>
        <v>0</v>
      </c>
      <c r="AN3" s="188">
        <v>3</v>
      </c>
      <c r="AO3" s="163">
        <f t="shared" ref="AO3" si="58">AN3/$G3</f>
        <v>2.3809523809523808E-2</v>
      </c>
      <c r="AP3" s="188"/>
      <c r="AQ3" s="163">
        <f t="shared" ref="AQ3" si="59">AP3/$G3</f>
        <v>0</v>
      </c>
      <c r="AR3" s="188"/>
      <c r="AS3" s="163">
        <f t="shared" ref="AS3" si="60">AR3/$G3</f>
        <v>0</v>
      </c>
      <c r="AT3" s="188"/>
      <c r="AU3" s="163">
        <f t="shared" ref="AU3" si="61">AT3/$G3</f>
        <v>0</v>
      </c>
      <c r="AV3" s="188">
        <v>1</v>
      </c>
      <c r="AW3" s="163">
        <f t="shared" ref="AW3" si="62">AV3/$G3</f>
        <v>7.9365079365079361E-3</v>
      </c>
      <c r="AX3" s="188">
        <v>13</v>
      </c>
      <c r="AY3" s="163">
        <f t="shared" ref="AY3" si="63">AX3/$G3</f>
        <v>0.10317460317460317</v>
      </c>
      <c r="AZ3" s="188">
        <v>7</v>
      </c>
      <c r="BA3" s="163">
        <f t="shared" ref="BA3" si="64">AZ3/$G3</f>
        <v>5.5555555555555552E-2</v>
      </c>
      <c r="BB3" s="188"/>
      <c r="BC3" s="163">
        <f t="shared" ref="BC3" si="65">BB3/$G3</f>
        <v>0</v>
      </c>
      <c r="BD3" s="188">
        <v>2</v>
      </c>
      <c r="BE3" s="163">
        <f t="shared" ref="BE3" si="66">BD3/$G3</f>
        <v>1.5873015873015872E-2</v>
      </c>
      <c r="BF3" s="188">
        <v>2</v>
      </c>
      <c r="BG3" s="163">
        <f t="shared" ref="BG3" si="67">BF3/$G3</f>
        <v>1.5873015873015872E-2</v>
      </c>
      <c r="BH3" s="188"/>
      <c r="BI3" s="163">
        <f t="shared" ref="BI3" si="68">BH3/$G3</f>
        <v>0</v>
      </c>
      <c r="BJ3" s="188"/>
      <c r="BK3" s="163">
        <f t="shared" ref="BK3" si="69">BJ3/$G3</f>
        <v>0</v>
      </c>
      <c r="BL3" s="188"/>
      <c r="BM3" s="163">
        <f t="shared" ref="BM3" si="70">BL3/$G3</f>
        <v>0</v>
      </c>
      <c r="BN3" s="64"/>
      <c r="BO3" s="163">
        <f t="shared" ref="BO3" si="71">BN3/$G3</f>
        <v>0</v>
      </c>
      <c r="BP3" s="64"/>
      <c r="BQ3" s="163">
        <f t="shared" ref="BQ3" si="72">BP3/$G3</f>
        <v>0</v>
      </c>
      <c r="BR3" s="64"/>
      <c r="BS3" s="163">
        <f t="shared" ref="BS3" si="73">BR3/$G3</f>
        <v>0</v>
      </c>
      <c r="BT3" s="64"/>
      <c r="BU3" s="163">
        <f t="shared" ref="BU3" si="74">BT3/$G3</f>
        <v>0</v>
      </c>
      <c r="BV3" s="188"/>
      <c r="BW3" s="163">
        <f t="shared" ref="BW3" si="75">BV3/$G3</f>
        <v>0</v>
      </c>
      <c r="BX3" s="64"/>
      <c r="BY3" s="163">
        <f t="shared" ref="BY3" si="76">BX3/$G3</f>
        <v>0</v>
      </c>
      <c r="BZ3" s="64"/>
      <c r="CA3" s="163">
        <f t="shared" ref="CA3" si="77">BZ3/$G3</f>
        <v>0</v>
      </c>
      <c r="CB3" s="64"/>
      <c r="CC3" s="163">
        <f t="shared" ref="CC3" si="78">CB3/$G3</f>
        <v>0</v>
      </c>
      <c r="CD3" s="64"/>
      <c r="CE3" s="163">
        <f t="shared" ref="CE3" si="79">CD3/$G3</f>
        <v>0</v>
      </c>
      <c r="CF3" s="188"/>
      <c r="CG3" s="163">
        <f t="shared" ref="CG3" si="80">CF3/$G3</f>
        <v>0</v>
      </c>
      <c r="CH3" s="188"/>
      <c r="CI3" s="163">
        <f t="shared" ref="CI3" si="81">CH3/$G3</f>
        <v>0</v>
      </c>
      <c r="CJ3" s="188"/>
      <c r="CK3" s="163">
        <f t="shared" ref="CK3" si="82">CJ3/$G3</f>
        <v>0</v>
      </c>
      <c r="CL3" s="64"/>
      <c r="CM3" s="163">
        <f t="shared" ref="CM3" si="83">CL3/$G3</f>
        <v>0</v>
      </c>
      <c r="CN3" s="63"/>
      <c r="CO3" s="163">
        <f t="shared" si="42"/>
        <v>0</v>
      </c>
      <c r="CP3" s="63"/>
      <c r="CQ3" s="163">
        <f t="shared" si="43"/>
        <v>0</v>
      </c>
      <c r="CR3" s="63"/>
      <c r="CS3" s="128">
        <f t="shared" si="44"/>
        <v>0</v>
      </c>
      <c r="CT3" s="61">
        <v>108</v>
      </c>
      <c r="CU3" s="200">
        <f t="shared" si="44"/>
        <v>0.8571428571428571</v>
      </c>
    </row>
    <row r="4" spans="1:99" ht="12.75" customHeight="1" x14ac:dyDescent="0.2">
      <c r="A4" s="238"/>
      <c r="B4" s="162">
        <v>4</v>
      </c>
      <c r="C4" s="162" t="s">
        <v>87</v>
      </c>
      <c r="D4" s="162" t="s">
        <v>86</v>
      </c>
      <c r="E4" s="162" t="s">
        <v>1</v>
      </c>
      <c r="F4" s="162" t="s">
        <v>214</v>
      </c>
      <c r="G4" s="105">
        <v>2548</v>
      </c>
      <c r="H4" s="162">
        <f t="shared" si="0"/>
        <v>2464</v>
      </c>
      <c r="I4" s="163">
        <f t="shared" si="1"/>
        <v>0.96703296703296704</v>
      </c>
      <c r="J4" s="188">
        <v>30</v>
      </c>
      <c r="K4" s="163">
        <f t="shared" si="2"/>
        <v>1.1773940345368918E-2</v>
      </c>
      <c r="L4" s="188">
        <v>448</v>
      </c>
      <c r="M4" s="163">
        <f t="shared" si="2"/>
        <v>0.17582417582417584</v>
      </c>
      <c r="N4" s="188"/>
      <c r="O4" s="163">
        <f t="shared" ref="O4" si="84">N4/$G4</f>
        <v>0</v>
      </c>
      <c r="P4" s="188">
        <v>12</v>
      </c>
      <c r="Q4" s="163">
        <f t="shared" ref="Q4" si="85">P4/$G4</f>
        <v>4.7095761381475663E-3</v>
      </c>
      <c r="R4" s="188">
        <v>165</v>
      </c>
      <c r="S4" s="163">
        <f t="shared" ref="S4" si="86">R4/$G4</f>
        <v>6.4756671899529036E-2</v>
      </c>
      <c r="T4" s="188">
        <v>13</v>
      </c>
      <c r="U4" s="163">
        <f t="shared" ref="U4" si="87">T4/$G4</f>
        <v>5.1020408163265302E-3</v>
      </c>
      <c r="V4" s="188">
        <v>447</v>
      </c>
      <c r="W4" s="163">
        <f t="shared" ref="W4" si="88">V4/$G4</f>
        <v>0.17543171114599687</v>
      </c>
      <c r="X4" s="188">
        <v>81</v>
      </c>
      <c r="Y4" s="163">
        <f t="shared" ref="Y4" si="89">X4/$G4</f>
        <v>3.1789638932496075E-2</v>
      </c>
      <c r="Z4" s="188">
        <v>40</v>
      </c>
      <c r="AA4" s="163">
        <f t="shared" ref="AA4" si="90">Z4/$G4</f>
        <v>1.5698587127158554E-2</v>
      </c>
      <c r="AB4" s="188">
        <v>52</v>
      </c>
      <c r="AC4" s="163">
        <f t="shared" ref="AC4" si="91">AB4/$G4</f>
        <v>2.0408163265306121E-2</v>
      </c>
      <c r="AD4" s="188">
        <v>56</v>
      </c>
      <c r="AE4" s="163">
        <f t="shared" ref="AE4" si="92">AD4/$G4</f>
        <v>2.197802197802198E-2</v>
      </c>
      <c r="AF4" s="188">
        <v>7</v>
      </c>
      <c r="AG4" s="163">
        <f t="shared" ref="AG4" si="93">AF4/$G4</f>
        <v>2.7472527472527475E-3</v>
      </c>
      <c r="AH4" s="188">
        <v>13</v>
      </c>
      <c r="AI4" s="163">
        <f t="shared" ref="AI4" si="94">AH4/$G4</f>
        <v>5.1020408163265302E-3</v>
      </c>
      <c r="AJ4" s="188">
        <v>8</v>
      </c>
      <c r="AK4" s="163">
        <f t="shared" ref="AK4" si="95">AJ4/$G4</f>
        <v>3.1397174254317113E-3</v>
      </c>
      <c r="AL4" s="188">
        <v>1</v>
      </c>
      <c r="AM4" s="163">
        <f t="shared" ref="AM4" si="96">AL4/$G4</f>
        <v>3.9246467817896392E-4</v>
      </c>
      <c r="AN4" s="188">
        <v>52</v>
      </c>
      <c r="AO4" s="163">
        <f t="shared" ref="AO4" si="97">AN4/$G4</f>
        <v>2.0408163265306121E-2</v>
      </c>
      <c r="AP4" s="188">
        <v>12</v>
      </c>
      <c r="AQ4" s="163">
        <f t="shared" ref="AQ4" si="98">AP4/$G4</f>
        <v>4.7095761381475663E-3</v>
      </c>
      <c r="AR4" s="188"/>
      <c r="AS4" s="163">
        <f t="shared" ref="AS4" si="99">AR4/$G4</f>
        <v>0</v>
      </c>
      <c r="AT4" s="188">
        <v>10</v>
      </c>
      <c r="AU4" s="163">
        <f t="shared" ref="AU4" si="100">AT4/$G4</f>
        <v>3.9246467817896386E-3</v>
      </c>
      <c r="AV4" s="188">
        <v>9</v>
      </c>
      <c r="AW4" s="163">
        <f t="shared" ref="AW4" si="101">AV4/$G4</f>
        <v>3.5321821036106752E-3</v>
      </c>
      <c r="AX4" s="188">
        <v>884</v>
      </c>
      <c r="AY4" s="163">
        <f t="shared" ref="AY4" si="102">AX4/$G4</f>
        <v>0.34693877551020408</v>
      </c>
      <c r="AZ4" s="188">
        <v>25</v>
      </c>
      <c r="BA4" s="163">
        <f t="shared" ref="BA4" si="103">AZ4/$G4</f>
        <v>9.8116169544740974E-3</v>
      </c>
      <c r="BB4" s="188">
        <v>17</v>
      </c>
      <c r="BC4" s="163">
        <f t="shared" ref="BC4" si="104">BB4/$G4</f>
        <v>6.6718995290423865E-3</v>
      </c>
      <c r="BD4" s="188">
        <v>10</v>
      </c>
      <c r="BE4" s="163">
        <f t="shared" ref="BE4" si="105">BD4/$G4</f>
        <v>3.9246467817896386E-3</v>
      </c>
      <c r="BF4" s="188">
        <v>26</v>
      </c>
      <c r="BG4" s="163">
        <f t="shared" ref="BG4" si="106">BF4/$G4</f>
        <v>1.020408163265306E-2</v>
      </c>
      <c r="BH4" s="188">
        <v>1</v>
      </c>
      <c r="BI4" s="163">
        <f t="shared" ref="BI4" si="107">BH4/$G4</f>
        <v>3.9246467817896392E-4</v>
      </c>
      <c r="BJ4" s="188">
        <v>12</v>
      </c>
      <c r="BK4" s="163">
        <f t="shared" ref="BK4" si="108">BJ4/$G4</f>
        <v>4.7095761381475663E-3</v>
      </c>
      <c r="BL4" s="188">
        <v>10</v>
      </c>
      <c r="BM4" s="163">
        <f t="shared" ref="BM4" si="109">BL4/$G4</f>
        <v>3.9246467817896386E-3</v>
      </c>
      <c r="BN4" s="64">
        <v>5</v>
      </c>
      <c r="BO4" s="163">
        <f t="shared" ref="BO4" si="110">BN4/$G4</f>
        <v>1.9623233908948193E-3</v>
      </c>
      <c r="BP4" s="64"/>
      <c r="BQ4" s="163">
        <f t="shared" ref="BQ4" si="111">BP4/$G4</f>
        <v>0</v>
      </c>
      <c r="BR4" s="64">
        <v>1</v>
      </c>
      <c r="BS4" s="163">
        <f t="shared" ref="BS4" si="112">BR4/$G4</f>
        <v>3.9246467817896392E-4</v>
      </c>
      <c r="BT4" s="64">
        <v>3</v>
      </c>
      <c r="BU4" s="163">
        <f t="shared" ref="BU4" si="113">BT4/$G4</f>
        <v>1.1773940345368916E-3</v>
      </c>
      <c r="BV4" s="188"/>
      <c r="BW4" s="163">
        <f t="shared" ref="BW4" si="114">BV4/$G4</f>
        <v>0</v>
      </c>
      <c r="BX4" s="64">
        <v>9</v>
      </c>
      <c r="BY4" s="163">
        <f t="shared" ref="BY4" si="115">BX4/$G4</f>
        <v>3.5321821036106752E-3</v>
      </c>
      <c r="BZ4" s="64">
        <v>1</v>
      </c>
      <c r="CA4" s="163">
        <f t="shared" ref="CA4" si="116">BZ4/$G4</f>
        <v>3.9246467817896392E-4</v>
      </c>
      <c r="CB4" s="64"/>
      <c r="CC4" s="163">
        <f t="shared" ref="CC4" si="117">CB4/$G4</f>
        <v>0</v>
      </c>
      <c r="CD4" s="64"/>
      <c r="CE4" s="163">
        <f t="shared" ref="CE4" si="118">CD4/$G4</f>
        <v>0</v>
      </c>
      <c r="CF4" s="188"/>
      <c r="CG4" s="163">
        <f t="shared" ref="CG4" si="119">CF4/$G4</f>
        <v>0</v>
      </c>
      <c r="CH4" s="188">
        <v>1</v>
      </c>
      <c r="CI4" s="163">
        <f t="shared" ref="CI4" si="120">CH4/$G4</f>
        <v>3.9246467817896392E-4</v>
      </c>
      <c r="CJ4" s="188"/>
      <c r="CK4" s="163">
        <f t="shared" ref="CK4" si="121">CJ4/$G4</f>
        <v>0</v>
      </c>
      <c r="CL4" s="64"/>
      <c r="CM4" s="163">
        <f t="shared" ref="CM4" si="122">CL4/$G4</f>
        <v>0</v>
      </c>
      <c r="CN4" s="63">
        <v>1</v>
      </c>
      <c r="CO4" s="163">
        <f t="shared" si="42"/>
        <v>3.9246467817896392E-4</v>
      </c>
      <c r="CP4" s="63"/>
      <c r="CQ4" s="163">
        <f t="shared" si="43"/>
        <v>0</v>
      </c>
      <c r="CR4" s="63">
        <v>2</v>
      </c>
      <c r="CS4" s="128">
        <f t="shared" si="44"/>
        <v>7.8492935635792783E-4</v>
      </c>
      <c r="CT4" s="61">
        <v>1557</v>
      </c>
      <c r="CU4" s="200">
        <f t="shared" si="44"/>
        <v>0.61106750392464682</v>
      </c>
    </row>
    <row r="5" spans="1:99" ht="12.75" customHeight="1" x14ac:dyDescent="0.2">
      <c r="A5" s="238"/>
      <c r="B5" s="162">
        <v>21</v>
      </c>
      <c r="C5" s="162" t="s">
        <v>210</v>
      </c>
      <c r="D5" s="162" t="s">
        <v>211</v>
      </c>
      <c r="E5" s="162" t="s">
        <v>0</v>
      </c>
      <c r="F5" s="162" t="s">
        <v>245</v>
      </c>
      <c r="G5" s="105">
        <v>310</v>
      </c>
      <c r="H5" s="162">
        <f>SUM(J5,L5,N5,P5,R5,T5,V5,X5,Z5,AB5,AD5,AF5,AH5,AJ5,AL5,AN5,AP5,AR5,AT5,AV5,AX5,AZ5,BB5,BD5,BF5,BH5,BJ5,BL5,BN5,BP5,BR5,BT5,BV5,BX5,BZ5,CB5,CD5,CF5,CH5,CJ5,CL5,CN5,CP5,CR5)</f>
        <v>310</v>
      </c>
      <c r="I5" s="163">
        <f t="shared" si="1"/>
        <v>1</v>
      </c>
      <c r="J5" s="188">
        <v>39</v>
      </c>
      <c r="K5" s="163">
        <f t="shared" si="2"/>
        <v>0.12580645161290321</v>
      </c>
      <c r="L5" s="188">
        <v>20</v>
      </c>
      <c r="M5" s="163">
        <f t="shared" si="2"/>
        <v>6.4516129032258063E-2</v>
      </c>
      <c r="N5" s="188">
        <v>3</v>
      </c>
      <c r="O5" s="163">
        <f t="shared" ref="O5" si="123">N5/$G5</f>
        <v>9.6774193548387101E-3</v>
      </c>
      <c r="P5" s="188">
        <v>3</v>
      </c>
      <c r="Q5" s="163">
        <f t="shared" ref="Q5" si="124">P5/$G5</f>
        <v>9.6774193548387101E-3</v>
      </c>
      <c r="R5" s="188">
        <v>28</v>
      </c>
      <c r="S5" s="163">
        <f t="shared" ref="S5" si="125">R5/$G5</f>
        <v>9.0322580645161285E-2</v>
      </c>
      <c r="T5" s="188">
        <v>3</v>
      </c>
      <c r="U5" s="163">
        <f t="shared" ref="U5" si="126">T5/$G5</f>
        <v>9.6774193548387101E-3</v>
      </c>
      <c r="V5" s="188">
        <v>105</v>
      </c>
      <c r="W5" s="163">
        <f t="shared" ref="W5" si="127">V5/$G5</f>
        <v>0.33870967741935482</v>
      </c>
      <c r="X5" s="188">
        <v>3</v>
      </c>
      <c r="Y5" s="163">
        <f t="shared" ref="Y5" si="128">X5/$G5</f>
        <v>9.6774193548387101E-3</v>
      </c>
      <c r="Z5" s="188">
        <v>5</v>
      </c>
      <c r="AA5" s="163">
        <f t="shared" ref="AA5" si="129">Z5/$G5</f>
        <v>1.6129032258064516E-2</v>
      </c>
      <c r="AB5" s="188">
        <v>3</v>
      </c>
      <c r="AC5" s="163">
        <f t="shared" ref="AC5" si="130">AB5/$G5</f>
        <v>9.6774193548387101E-3</v>
      </c>
      <c r="AD5" s="188">
        <v>5</v>
      </c>
      <c r="AE5" s="163">
        <f t="shared" ref="AE5" si="131">AD5/$G5</f>
        <v>1.6129032258064516E-2</v>
      </c>
      <c r="AF5" s="188">
        <v>2</v>
      </c>
      <c r="AG5" s="163">
        <f t="shared" ref="AG5" si="132">AF5/$G5</f>
        <v>6.4516129032258064E-3</v>
      </c>
      <c r="AH5" s="188"/>
      <c r="AI5" s="163">
        <f t="shared" ref="AI5" si="133">AH5/$G5</f>
        <v>0</v>
      </c>
      <c r="AJ5" s="188">
        <v>1</v>
      </c>
      <c r="AK5" s="163">
        <f t="shared" ref="AK5" si="134">AJ5/$G5</f>
        <v>3.2258064516129032E-3</v>
      </c>
      <c r="AL5" s="188">
        <v>3</v>
      </c>
      <c r="AM5" s="163">
        <f t="shared" ref="AM5" si="135">AL5/$G5</f>
        <v>9.6774193548387101E-3</v>
      </c>
      <c r="AN5" s="188">
        <v>19</v>
      </c>
      <c r="AO5" s="163">
        <f t="shared" ref="AO5" si="136">AN5/$G5</f>
        <v>6.1290322580645158E-2</v>
      </c>
      <c r="AP5" s="188"/>
      <c r="AQ5" s="163">
        <f t="shared" ref="AQ5" si="137">AP5/$G5</f>
        <v>0</v>
      </c>
      <c r="AR5" s="188"/>
      <c r="AS5" s="163">
        <f t="shared" ref="AS5" si="138">AR5/$G5</f>
        <v>0</v>
      </c>
      <c r="AT5" s="188"/>
      <c r="AU5" s="163">
        <f t="shared" ref="AU5" si="139">AT5/$G5</f>
        <v>0</v>
      </c>
      <c r="AV5" s="188">
        <v>2</v>
      </c>
      <c r="AW5" s="163">
        <f t="shared" ref="AW5" si="140">AV5/$G5</f>
        <v>6.4516129032258064E-3</v>
      </c>
      <c r="AX5" s="188">
        <v>34</v>
      </c>
      <c r="AY5" s="163">
        <f t="shared" ref="AY5" si="141">AX5/$G5</f>
        <v>0.10967741935483871</v>
      </c>
      <c r="AZ5" s="188">
        <v>3</v>
      </c>
      <c r="BA5" s="163">
        <f t="shared" ref="BA5" si="142">AZ5/$G5</f>
        <v>9.6774193548387101E-3</v>
      </c>
      <c r="BB5" s="188">
        <v>2</v>
      </c>
      <c r="BC5" s="163">
        <f t="shared" ref="BC5" si="143">BB5/$G5</f>
        <v>6.4516129032258064E-3</v>
      </c>
      <c r="BD5" s="188">
        <v>4</v>
      </c>
      <c r="BE5" s="163">
        <f t="shared" ref="BE5" si="144">BD5/$G5</f>
        <v>1.2903225806451613E-2</v>
      </c>
      <c r="BF5" s="188">
        <v>4</v>
      </c>
      <c r="BG5" s="163">
        <f t="shared" ref="BG5" si="145">BF5/$G5</f>
        <v>1.2903225806451613E-2</v>
      </c>
      <c r="BH5" s="188">
        <v>3</v>
      </c>
      <c r="BI5" s="163">
        <f t="shared" ref="BI5" si="146">BH5/$G5</f>
        <v>9.6774193548387101E-3</v>
      </c>
      <c r="BJ5" s="188">
        <v>4</v>
      </c>
      <c r="BK5" s="163">
        <f t="shared" ref="BK5" si="147">BJ5/$G5</f>
        <v>1.2903225806451613E-2</v>
      </c>
      <c r="BL5" s="188">
        <v>2</v>
      </c>
      <c r="BM5" s="163">
        <f t="shared" ref="BM5" si="148">BL5/$G5</f>
        <v>6.4516129032258064E-3</v>
      </c>
      <c r="BN5" s="64"/>
      <c r="BO5" s="163">
        <f t="shared" ref="BO5" si="149">BN5/$G5</f>
        <v>0</v>
      </c>
      <c r="BP5" s="64"/>
      <c r="BQ5" s="163">
        <f t="shared" ref="BQ5" si="150">BP5/$G5</f>
        <v>0</v>
      </c>
      <c r="BR5" s="64"/>
      <c r="BS5" s="163">
        <f t="shared" ref="BS5" si="151">BR5/$G5</f>
        <v>0</v>
      </c>
      <c r="BT5" s="64"/>
      <c r="BU5" s="163">
        <f t="shared" ref="BU5" si="152">BT5/$G5</f>
        <v>0</v>
      </c>
      <c r="BV5" s="188">
        <v>3</v>
      </c>
      <c r="BW5" s="163">
        <f t="shared" ref="BW5" si="153">BV5/$G5</f>
        <v>9.6774193548387101E-3</v>
      </c>
      <c r="BX5" s="64">
        <v>3</v>
      </c>
      <c r="BY5" s="163">
        <f t="shared" ref="BY5" si="154">BX5/$G5</f>
        <v>9.6774193548387101E-3</v>
      </c>
      <c r="BZ5" s="64"/>
      <c r="CA5" s="163">
        <f t="shared" ref="CA5" si="155">BZ5/$G5</f>
        <v>0</v>
      </c>
      <c r="CB5" s="64"/>
      <c r="CC5" s="163">
        <f t="shared" ref="CC5" si="156">CB5/$G5</f>
        <v>0</v>
      </c>
      <c r="CD5" s="64"/>
      <c r="CE5" s="163">
        <f t="shared" ref="CE5" si="157">CD5/$G5</f>
        <v>0</v>
      </c>
      <c r="CF5" s="188"/>
      <c r="CG5" s="163">
        <f t="shared" ref="CG5" si="158">CF5/$G5</f>
        <v>0</v>
      </c>
      <c r="CH5" s="188"/>
      <c r="CI5" s="163">
        <f t="shared" ref="CI5" si="159">CH5/$G5</f>
        <v>0</v>
      </c>
      <c r="CJ5" s="188"/>
      <c r="CK5" s="163">
        <f t="shared" ref="CK5" si="160">CJ5/$G5</f>
        <v>0</v>
      </c>
      <c r="CL5" s="64"/>
      <c r="CM5" s="163">
        <f t="shared" ref="CM5" si="161">CL5/$G5</f>
        <v>0</v>
      </c>
      <c r="CN5" s="63">
        <v>2</v>
      </c>
      <c r="CO5" s="163">
        <f t="shared" si="42"/>
        <v>6.4516129032258064E-3</v>
      </c>
      <c r="CP5" s="63">
        <v>1</v>
      </c>
      <c r="CQ5" s="163">
        <f t="shared" si="43"/>
        <v>3.2258064516129032E-3</v>
      </c>
      <c r="CR5" s="63">
        <v>1</v>
      </c>
      <c r="CS5" s="128">
        <f t="shared" si="44"/>
        <v>3.2258064516129032E-3</v>
      </c>
      <c r="CT5" s="61">
        <v>247</v>
      </c>
      <c r="CU5" s="200">
        <f t="shared" si="44"/>
        <v>0.79677419354838708</v>
      </c>
    </row>
    <row r="6" spans="1:99" ht="12.75" customHeight="1" x14ac:dyDescent="0.2">
      <c r="A6" s="238"/>
      <c r="B6" s="162">
        <v>29</v>
      </c>
      <c r="C6" s="162" t="s">
        <v>100</v>
      </c>
      <c r="D6" s="162" t="s">
        <v>224</v>
      </c>
      <c r="E6" s="162" t="s">
        <v>14</v>
      </c>
      <c r="F6" s="162" t="s">
        <v>225</v>
      </c>
      <c r="G6" s="105">
        <v>43</v>
      </c>
      <c r="H6" s="162">
        <f t="shared" ref="H6:H69" si="162">SUM(J6,L6,N6,P6,R6,T6,V6,X6,Z6,AB6,AD6,AF6,AH6,AJ6,AL6,AN6,AP6,AR6,AT6,AV6,AX6,AZ6,BB6,BD6,BF6,BH6,BJ6,BL6,BN6,BP6,BR6,BT6,BV6,BX6,BZ6,CB6,CD6,CF6,CH6,CJ6,CL6,CN6,CP6,CR6)</f>
        <v>43</v>
      </c>
      <c r="I6" s="163">
        <f t="shared" si="1"/>
        <v>1</v>
      </c>
      <c r="J6" s="188"/>
      <c r="K6" s="163">
        <f t="shared" si="2"/>
        <v>0</v>
      </c>
      <c r="L6" s="188"/>
      <c r="M6" s="163">
        <f t="shared" si="2"/>
        <v>0</v>
      </c>
      <c r="N6" s="188"/>
      <c r="O6" s="163">
        <f t="shared" ref="O6" si="163">N6/$G6</f>
        <v>0</v>
      </c>
      <c r="P6" s="188"/>
      <c r="Q6" s="163">
        <f t="shared" ref="Q6" si="164">P6/$G6</f>
        <v>0</v>
      </c>
      <c r="R6" s="188">
        <v>2</v>
      </c>
      <c r="S6" s="163">
        <f t="shared" ref="S6" si="165">R6/$G6</f>
        <v>4.6511627906976744E-2</v>
      </c>
      <c r="T6" s="188"/>
      <c r="U6" s="163">
        <f t="shared" ref="U6" si="166">T6/$G6</f>
        <v>0</v>
      </c>
      <c r="V6" s="188">
        <v>3</v>
      </c>
      <c r="W6" s="163">
        <f t="shared" ref="W6" si="167">V6/$G6</f>
        <v>6.9767441860465115E-2</v>
      </c>
      <c r="X6" s="188">
        <v>3</v>
      </c>
      <c r="Y6" s="163">
        <f t="shared" ref="Y6" si="168">X6/$G6</f>
        <v>6.9767441860465115E-2</v>
      </c>
      <c r="Z6" s="188"/>
      <c r="AA6" s="163">
        <f t="shared" ref="AA6" si="169">Z6/$G6</f>
        <v>0</v>
      </c>
      <c r="AB6" s="188"/>
      <c r="AC6" s="163">
        <f t="shared" ref="AC6" si="170">AB6/$G6</f>
        <v>0</v>
      </c>
      <c r="AD6" s="188">
        <v>2</v>
      </c>
      <c r="AE6" s="163">
        <f t="shared" ref="AE6" si="171">AD6/$G6</f>
        <v>4.6511627906976744E-2</v>
      </c>
      <c r="AF6" s="188"/>
      <c r="AG6" s="163">
        <f t="shared" ref="AG6" si="172">AF6/$G6</f>
        <v>0</v>
      </c>
      <c r="AH6" s="188"/>
      <c r="AI6" s="163">
        <f t="shared" ref="AI6" si="173">AH6/$G6</f>
        <v>0</v>
      </c>
      <c r="AJ6" s="188">
        <v>2</v>
      </c>
      <c r="AK6" s="163">
        <f t="shared" ref="AK6" si="174">AJ6/$G6</f>
        <v>4.6511627906976744E-2</v>
      </c>
      <c r="AL6" s="188"/>
      <c r="AM6" s="163">
        <f t="shared" ref="AM6" si="175">AL6/$G6</f>
        <v>0</v>
      </c>
      <c r="AN6" s="188">
        <v>11</v>
      </c>
      <c r="AO6" s="163">
        <f t="shared" ref="AO6" si="176">AN6/$G6</f>
        <v>0.2558139534883721</v>
      </c>
      <c r="AP6" s="188">
        <v>1</v>
      </c>
      <c r="AQ6" s="163">
        <f t="shared" ref="AQ6" si="177">AP6/$G6</f>
        <v>2.3255813953488372E-2</v>
      </c>
      <c r="AR6" s="188"/>
      <c r="AS6" s="163">
        <f t="shared" ref="AS6" si="178">AR6/$G6</f>
        <v>0</v>
      </c>
      <c r="AT6" s="188"/>
      <c r="AU6" s="163">
        <f t="shared" ref="AU6" si="179">AT6/$G6</f>
        <v>0</v>
      </c>
      <c r="AV6" s="188"/>
      <c r="AW6" s="163">
        <f t="shared" ref="AW6" si="180">AV6/$G6</f>
        <v>0</v>
      </c>
      <c r="AX6" s="188">
        <v>7</v>
      </c>
      <c r="AY6" s="163">
        <f t="shared" ref="AY6" si="181">AX6/$G6</f>
        <v>0.16279069767441862</v>
      </c>
      <c r="AZ6" s="188"/>
      <c r="BA6" s="163">
        <f t="shared" ref="BA6" si="182">AZ6/$G6</f>
        <v>0</v>
      </c>
      <c r="BB6" s="188">
        <v>5</v>
      </c>
      <c r="BC6" s="163">
        <f t="shared" ref="BC6" si="183">BB6/$G6</f>
        <v>0.11627906976744186</v>
      </c>
      <c r="BD6" s="188"/>
      <c r="BE6" s="163">
        <f t="shared" ref="BE6" si="184">BD6/$G6</f>
        <v>0</v>
      </c>
      <c r="BF6" s="188">
        <v>4</v>
      </c>
      <c r="BG6" s="163">
        <f t="shared" ref="BG6" si="185">BF6/$G6</f>
        <v>9.3023255813953487E-2</v>
      </c>
      <c r="BH6" s="188"/>
      <c r="BI6" s="163">
        <f t="shared" ref="BI6" si="186">BH6/$G6</f>
        <v>0</v>
      </c>
      <c r="BJ6" s="188">
        <v>1</v>
      </c>
      <c r="BK6" s="163">
        <f t="shared" ref="BK6" si="187">BJ6/$G6</f>
        <v>2.3255813953488372E-2</v>
      </c>
      <c r="BL6" s="188"/>
      <c r="BM6" s="163">
        <f t="shared" ref="BM6" si="188">BL6/$G6</f>
        <v>0</v>
      </c>
      <c r="BN6" s="64">
        <v>1</v>
      </c>
      <c r="BO6" s="163">
        <f t="shared" ref="BO6" si="189">BN6/$G6</f>
        <v>2.3255813953488372E-2</v>
      </c>
      <c r="BP6" s="64"/>
      <c r="BQ6" s="163">
        <f t="shared" ref="BQ6" si="190">BP6/$G6</f>
        <v>0</v>
      </c>
      <c r="BR6" s="64">
        <v>1</v>
      </c>
      <c r="BS6" s="163">
        <f t="shared" ref="BS6" si="191">BR6/$G6</f>
        <v>2.3255813953488372E-2</v>
      </c>
      <c r="BT6" s="64"/>
      <c r="BU6" s="163">
        <f t="shared" ref="BU6" si="192">BT6/$G6</f>
        <v>0</v>
      </c>
      <c r="BV6" s="188"/>
      <c r="BW6" s="163">
        <f t="shared" ref="BW6" si="193">BV6/$G6</f>
        <v>0</v>
      </c>
      <c r="BX6" s="64"/>
      <c r="BY6" s="163">
        <f t="shared" ref="BY6" si="194">BX6/$G6</f>
        <v>0</v>
      </c>
      <c r="BZ6" s="64"/>
      <c r="CA6" s="163">
        <f t="shared" ref="CA6" si="195">BZ6/$G6</f>
        <v>0</v>
      </c>
      <c r="CB6" s="64"/>
      <c r="CC6" s="163">
        <f t="shared" ref="CC6" si="196">CB6/$G6</f>
        <v>0</v>
      </c>
      <c r="CD6" s="64"/>
      <c r="CE6" s="163">
        <f t="shared" ref="CE6" si="197">CD6/$G6</f>
        <v>0</v>
      </c>
      <c r="CF6" s="188"/>
      <c r="CG6" s="163">
        <f t="shared" ref="CG6" si="198">CF6/$G6</f>
        <v>0</v>
      </c>
      <c r="CH6" s="188"/>
      <c r="CI6" s="163">
        <f t="shared" ref="CI6" si="199">CH6/$G6</f>
        <v>0</v>
      </c>
      <c r="CJ6" s="188"/>
      <c r="CK6" s="163">
        <f t="shared" ref="CK6" si="200">CJ6/$G6</f>
        <v>0</v>
      </c>
      <c r="CL6" s="64"/>
      <c r="CM6" s="163">
        <f t="shared" ref="CM6" si="201">CL6/$G6</f>
        <v>0</v>
      </c>
      <c r="CN6" s="63"/>
      <c r="CO6" s="163">
        <f t="shared" ref="CO6" si="202">CN6/$G6</f>
        <v>0</v>
      </c>
      <c r="CP6" s="63"/>
      <c r="CQ6" s="163">
        <f t="shared" ref="CQ6" si="203">CP6/$G6</f>
        <v>0</v>
      </c>
      <c r="CR6" s="63"/>
      <c r="CS6" s="128">
        <f t="shared" ref="CS6:CU6" si="204">CR6/$G6</f>
        <v>0</v>
      </c>
      <c r="CT6" s="61">
        <v>15</v>
      </c>
      <c r="CU6" s="200">
        <f t="shared" si="204"/>
        <v>0.34883720930232559</v>
      </c>
    </row>
    <row r="7" spans="1:99" ht="12.75" customHeight="1" x14ac:dyDescent="0.2">
      <c r="A7" s="238"/>
      <c r="B7" s="162">
        <v>9</v>
      </c>
      <c r="C7" s="162" t="s">
        <v>149</v>
      </c>
      <c r="D7" s="162" t="s">
        <v>118</v>
      </c>
      <c r="E7" s="162" t="s">
        <v>0</v>
      </c>
      <c r="F7" s="162" t="s">
        <v>57</v>
      </c>
      <c r="G7" s="105">
        <v>1506</v>
      </c>
      <c r="H7" s="162">
        <f t="shared" si="162"/>
        <v>1430</v>
      </c>
      <c r="I7" s="163">
        <f t="shared" si="1"/>
        <v>0.94953519256308105</v>
      </c>
      <c r="J7" s="188">
        <v>100</v>
      </c>
      <c r="K7" s="163">
        <f t="shared" si="2"/>
        <v>6.6401062416998669E-2</v>
      </c>
      <c r="L7" s="188">
        <v>82</v>
      </c>
      <c r="M7" s="163">
        <f t="shared" si="2"/>
        <v>5.4448871181938911E-2</v>
      </c>
      <c r="N7" s="188"/>
      <c r="O7" s="163">
        <f t="shared" ref="O7" si="205">N7/$G7</f>
        <v>0</v>
      </c>
      <c r="P7" s="188">
        <v>24</v>
      </c>
      <c r="Q7" s="163">
        <f t="shared" ref="Q7" si="206">P7/$G7</f>
        <v>1.5936254980079681E-2</v>
      </c>
      <c r="R7" s="188">
        <v>41</v>
      </c>
      <c r="S7" s="163">
        <f t="shared" ref="S7" si="207">R7/$G7</f>
        <v>2.7224435590969456E-2</v>
      </c>
      <c r="T7" s="188">
        <v>29</v>
      </c>
      <c r="U7" s="163">
        <f t="shared" ref="U7" si="208">T7/$G7</f>
        <v>1.9256308100929615E-2</v>
      </c>
      <c r="V7" s="188">
        <v>326</v>
      </c>
      <c r="W7" s="163">
        <f t="shared" ref="W7" si="209">V7/$G7</f>
        <v>0.21646746347941567</v>
      </c>
      <c r="X7" s="188">
        <v>49</v>
      </c>
      <c r="Y7" s="163">
        <f t="shared" ref="Y7" si="210">X7/$G7</f>
        <v>3.2536520584329348E-2</v>
      </c>
      <c r="Z7" s="188">
        <v>25</v>
      </c>
      <c r="AA7" s="163">
        <f t="shared" ref="AA7" si="211">Z7/$G7</f>
        <v>1.6600265604249667E-2</v>
      </c>
      <c r="AB7" s="188">
        <v>44</v>
      </c>
      <c r="AC7" s="163">
        <f t="shared" ref="AC7" si="212">AB7/$G7</f>
        <v>2.9216467463479414E-2</v>
      </c>
      <c r="AD7" s="188">
        <v>20</v>
      </c>
      <c r="AE7" s="163">
        <f t="shared" ref="AE7" si="213">AD7/$G7</f>
        <v>1.3280212483399735E-2</v>
      </c>
      <c r="AF7" s="188">
        <v>3</v>
      </c>
      <c r="AG7" s="163">
        <f t="shared" ref="AG7" si="214">AF7/$G7</f>
        <v>1.9920318725099601E-3</v>
      </c>
      <c r="AH7" s="188">
        <v>11</v>
      </c>
      <c r="AI7" s="163">
        <f t="shared" ref="AI7" si="215">AH7/$G7</f>
        <v>7.3041168658698535E-3</v>
      </c>
      <c r="AJ7" s="188">
        <v>13</v>
      </c>
      <c r="AK7" s="163">
        <f t="shared" ref="AK7" si="216">AJ7/$G7</f>
        <v>8.6321381142098266E-3</v>
      </c>
      <c r="AL7" s="188">
        <v>3</v>
      </c>
      <c r="AM7" s="163">
        <f t="shared" ref="AM7" si="217">AL7/$G7</f>
        <v>1.9920318725099601E-3</v>
      </c>
      <c r="AN7" s="188">
        <v>208</v>
      </c>
      <c r="AO7" s="163">
        <f t="shared" ref="AO7" si="218">AN7/$G7</f>
        <v>0.13811420982735723</v>
      </c>
      <c r="AP7" s="188">
        <v>4</v>
      </c>
      <c r="AQ7" s="163">
        <f t="shared" ref="AQ7" si="219">AP7/$G7</f>
        <v>2.6560424966799467E-3</v>
      </c>
      <c r="AR7" s="188">
        <v>16</v>
      </c>
      <c r="AS7" s="163">
        <f t="shared" ref="AS7" si="220">AR7/$G7</f>
        <v>1.0624169986719787E-2</v>
      </c>
      <c r="AT7" s="188">
        <v>8</v>
      </c>
      <c r="AU7" s="163">
        <f t="shared" ref="AU7" si="221">AT7/$G7</f>
        <v>5.3120849933598934E-3</v>
      </c>
      <c r="AV7" s="188">
        <v>23</v>
      </c>
      <c r="AW7" s="163">
        <f t="shared" ref="AW7" si="222">AV7/$G7</f>
        <v>1.5272244355909695E-2</v>
      </c>
      <c r="AX7" s="188">
        <v>203</v>
      </c>
      <c r="AY7" s="163">
        <f t="shared" ref="AY7" si="223">AX7/$G7</f>
        <v>0.1347941567065073</v>
      </c>
      <c r="AZ7" s="188">
        <v>9</v>
      </c>
      <c r="BA7" s="163">
        <f t="shared" ref="BA7" si="224">AZ7/$G7</f>
        <v>5.9760956175298804E-3</v>
      </c>
      <c r="BB7" s="188">
        <v>56</v>
      </c>
      <c r="BC7" s="163">
        <f t="shared" ref="BC7" si="225">BB7/$G7</f>
        <v>3.7184594953519258E-2</v>
      </c>
      <c r="BD7" s="188">
        <v>6</v>
      </c>
      <c r="BE7" s="163">
        <f t="shared" ref="BE7" si="226">BD7/$G7</f>
        <v>3.9840637450199202E-3</v>
      </c>
      <c r="BF7" s="188">
        <v>48</v>
      </c>
      <c r="BG7" s="163">
        <f t="shared" ref="BG7" si="227">BF7/$G7</f>
        <v>3.1872509960159362E-2</v>
      </c>
      <c r="BH7" s="188">
        <v>1</v>
      </c>
      <c r="BI7" s="163">
        <f t="shared" ref="BI7" si="228">BH7/$G7</f>
        <v>6.6401062416998667E-4</v>
      </c>
      <c r="BJ7" s="188">
        <v>27</v>
      </c>
      <c r="BK7" s="163">
        <f t="shared" ref="BK7" si="229">BJ7/$G7</f>
        <v>1.7928286852589643E-2</v>
      </c>
      <c r="BL7" s="188">
        <v>4</v>
      </c>
      <c r="BM7" s="163">
        <f t="shared" ref="BM7" si="230">BL7/$G7</f>
        <v>2.6560424966799467E-3</v>
      </c>
      <c r="BN7" s="64">
        <v>4</v>
      </c>
      <c r="BO7" s="163">
        <f t="shared" ref="BO7" si="231">BN7/$G7</f>
        <v>2.6560424966799467E-3</v>
      </c>
      <c r="BP7" s="64">
        <v>2</v>
      </c>
      <c r="BQ7" s="163">
        <f t="shared" ref="BQ7" si="232">BP7/$G7</f>
        <v>1.3280212483399733E-3</v>
      </c>
      <c r="BR7" s="64">
        <v>11</v>
      </c>
      <c r="BS7" s="163">
        <f t="shared" ref="BS7" si="233">BR7/$G7</f>
        <v>7.3041168658698535E-3</v>
      </c>
      <c r="BT7" s="64">
        <v>9</v>
      </c>
      <c r="BU7" s="163">
        <f t="shared" ref="BU7" si="234">BT7/$G7</f>
        <v>5.9760956175298804E-3</v>
      </c>
      <c r="BV7" s="188">
        <v>1</v>
      </c>
      <c r="BW7" s="163">
        <f t="shared" ref="BW7" si="235">BV7/$G7</f>
        <v>6.6401062416998667E-4</v>
      </c>
      <c r="BX7" s="64">
        <v>3</v>
      </c>
      <c r="BY7" s="163">
        <f t="shared" ref="BY7" si="236">BX7/$G7</f>
        <v>1.9920318725099601E-3</v>
      </c>
      <c r="BZ7" s="64">
        <v>1</v>
      </c>
      <c r="CA7" s="163">
        <f t="shared" ref="CA7" si="237">BZ7/$G7</f>
        <v>6.6401062416998667E-4</v>
      </c>
      <c r="CB7" s="64">
        <v>4</v>
      </c>
      <c r="CC7" s="163">
        <f t="shared" ref="CC7" si="238">CB7/$G7</f>
        <v>2.6560424966799467E-3</v>
      </c>
      <c r="CD7" s="64"/>
      <c r="CE7" s="163">
        <f t="shared" ref="CE7" si="239">CD7/$G7</f>
        <v>0</v>
      </c>
      <c r="CF7" s="188">
        <v>2</v>
      </c>
      <c r="CG7" s="163">
        <f t="shared" ref="CG7" si="240">CF7/$G7</f>
        <v>1.3280212483399733E-3</v>
      </c>
      <c r="CH7" s="188">
        <v>5</v>
      </c>
      <c r="CI7" s="163">
        <f t="shared" ref="CI7" si="241">CH7/$G7</f>
        <v>3.3200531208499337E-3</v>
      </c>
      <c r="CJ7" s="188"/>
      <c r="CK7" s="163">
        <f t="shared" ref="CK7" si="242">CJ7/$G7</f>
        <v>0</v>
      </c>
      <c r="CL7" s="64"/>
      <c r="CM7" s="163">
        <f t="shared" ref="CM7" si="243">CL7/$G7</f>
        <v>0</v>
      </c>
      <c r="CN7" s="63">
        <v>1</v>
      </c>
      <c r="CO7" s="163">
        <f t="shared" ref="CO7:CO70" si="244">CN7/$G7</f>
        <v>6.6401062416998667E-4</v>
      </c>
      <c r="CP7" s="63"/>
      <c r="CQ7" s="163">
        <f t="shared" ref="CQ7:CQ70" si="245">CP7/$G7</f>
        <v>0</v>
      </c>
      <c r="CR7" s="63">
        <v>4</v>
      </c>
      <c r="CS7" s="128">
        <f t="shared" ref="CS7:CU70" si="246">CR7/$G7</f>
        <v>2.6560424966799467E-3</v>
      </c>
      <c r="CT7" s="61">
        <v>964</v>
      </c>
      <c r="CU7" s="200">
        <f t="shared" si="246"/>
        <v>0.64010624169986718</v>
      </c>
    </row>
    <row r="8" spans="1:99" ht="12.75" customHeight="1" x14ac:dyDescent="0.2">
      <c r="A8" s="238"/>
      <c r="B8" s="162">
        <v>28</v>
      </c>
      <c r="C8" s="162" t="s">
        <v>220</v>
      </c>
      <c r="D8" s="162" t="s">
        <v>221</v>
      </c>
      <c r="E8" s="162" t="s">
        <v>13</v>
      </c>
      <c r="F8" s="162" t="s">
        <v>222</v>
      </c>
      <c r="G8" s="105">
        <v>21</v>
      </c>
      <c r="H8" s="162">
        <f t="shared" si="162"/>
        <v>15</v>
      </c>
      <c r="I8" s="163">
        <f t="shared" si="1"/>
        <v>0.7142857142857143</v>
      </c>
      <c r="J8" s="188">
        <v>1</v>
      </c>
      <c r="K8" s="163">
        <f t="shared" si="2"/>
        <v>4.7619047619047616E-2</v>
      </c>
      <c r="L8" s="188">
        <v>1</v>
      </c>
      <c r="M8" s="163">
        <f t="shared" si="2"/>
        <v>4.7619047619047616E-2</v>
      </c>
      <c r="N8" s="188"/>
      <c r="O8" s="163">
        <f t="shared" ref="O8" si="247">N8/$G8</f>
        <v>0</v>
      </c>
      <c r="P8" s="188"/>
      <c r="Q8" s="163">
        <f t="shared" ref="Q8" si="248">P8/$G8</f>
        <v>0</v>
      </c>
      <c r="R8" s="188"/>
      <c r="S8" s="163">
        <f t="shared" ref="S8" si="249">R8/$G8</f>
        <v>0</v>
      </c>
      <c r="T8" s="188">
        <v>6</v>
      </c>
      <c r="U8" s="163">
        <f t="shared" ref="U8" si="250">T8/$G8</f>
        <v>0.2857142857142857</v>
      </c>
      <c r="V8" s="188"/>
      <c r="W8" s="163">
        <f t="shared" ref="W8" si="251">V8/$G8</f>
        <v>0</v>
      </c>
      <c r="X8" s="188"/>
      <c r="Y8" s="163">
        <f t="shared" ref="Y8" si="252">X8/$G8</f>
        <v>0</v>
      </c>
      <c r="Z8" s="188"/>
      <c r="AA8" s="163">
        <f t="shared" ref="AA8" si="253">Z8/$G8</f>
        <v>0</v>
      </c>
      <c r="AB8" s="188"/>
      <c r="AC8" s="163">
        <f t="shared" ref="AC8" si="254">AB8/$G8</f>
        <v>0</v>
      </c>
      <c r="AD8" s="188"/>
      <c r="AE8" s="163">
        <f t="shared" ref="AE8" si="255">AD8/$G8</f>
        <v>0</v>
      </c>
      <c r="AF8" s="188"/>
      <c r="AG8" s="163">
        <f t="shared" ref="AG8" si="256">AF8/$G8</f>
        <v>0</v>
      </c>
      <c r="AH8" s="188"/>
      <c r="AI8" s="163">
        <f t="shared" ref="AI8" si="257">AH8/$G8</f>
        <v>0</v>
      </c>
      <c r="AJ8" s="188">
        <v>1</v>
      </c>
      <c r="AK8" s="163">
        <f t="shared" ref="AK8" si="258">AJ8/$G8</f>
        <v>4.7619047619047616E-2</v>
      </c>
      <c r="AL8" s="188"/>
      <c r="AM8" s="163">
        <f t="shared" ref="AM8" si="259">AL8/$G8</f>
        <v>0</v>
      </c>
      <c r="AN8" s="188"/>
      <c r="AO8" s="163">
        <f t="shared" ref="AO8" si="260">AN8/$G8</f>
        <v>0</v>
      </c>
      <c r="AP8" s="188"/>
      <c r="AQ8" s="163">
        <f t="shared" ref="AQ8" si="261">AP8/$G8</f>
        <v>0</v>
      </c>
      <c r="AR8" s="188"/>
      <c r="AS8" s="163">
        <f t="shared" ref="AS8" si="262">AR8/$G8</f>
        <v>0</v>
      </c>
      <c r="AT8" s="188"/>
      <c r="AU8" s="163">
        <f t="shared" ref="AU8" si="263">AT8/$G8</f>
        <v>0</v>
      </c>
      <c r="AV8" s="188">
        <v>1</v>
      </c>
      <c r="AW8" s="163">
        <f t="shared" ref="AW8" si="264">AV8/$G8</f>
        <v>4.7619047619047616E-2</v>
      </c>
      <c r="AX8" s="188">
        <v>3</v>
      </c>
      <c r="AY8" s="163">
        <f t="shared" ref="AY8" si="265">AX8/$G8</f>
        <v>0.14285714285714285</v>
      </c>
      <c r="AZ8" s="188"/>
      <c r="BA8" s="163">
        <f t="shared" ref="BA8" si="266">AZ8/$G8</f>
        <v>0</v>
      </c>
      <c r="BB8" s="188"/>
      <c r="BC8" s="163">
        <f t="shared" ref="BC8" si="267">BB8/$G8</f>
        <v>0</v>
      </c>
      <c r="BD8" s="188"/>
      <c r="BE8" s="163">
        <f t="shared" ref="BE8" si="268">BD8/$G8</f>
        <v>0</v>
      </c>
      <c r="BF8" s="188"/>
      <c r="BG8" s="163">
        <f t="shared" ref="BG8" si="269">BF8/$G8</f>
        <v>0</v>
      </c>
      <c r="BH8" s="188"/>
      <c r="BI8" s="163">
        <f t="shared" ref="BI8" si="270">BH8/$G8</f>
        <v>0</v>
      </c>
      <c r="BJ8" s="188"/>
      <c r="BK8" s="163">
        <f t="shared" ref="BK8" si="271">BJ8/$G8</f>
        <v>0</v>
      </c>
      <c r="BL8" s="188"/>
      <c r="BM8" s="163">
        <f t="shared" ref="BM8" si="272">BL8/$G8</f>
        <v>0</v>
      </c>
      <c r="BN8" s="64"/>
      <c r="BO8" s="163">
        <f t="shared" ref="BO8" si="273">BN8/$G8</f>
        <v>0</v>
      </c>
      <c r="BP8" s="64"/>
      <c r="BQ8" s="163">
        <f t="shared" ref="BQ8" si="274">BP8/$G8</f>
        <v>0</v>
      </c>
      <c r="BR8" s="64"/>
      <c r="BS8" s="163">
        <f t="shared" ref="BS8" si="275">BR8/$G8</f>
        <v>0</v>
      </c>
      <c r="BT8" s="64"/>
      <c r="BU8" s="163">
        <f t="shared" ref="BU8" si="276">BT8/$G8</f>
        <v>0</v>
      </c>
      <c r="BV8" s="188"/>
      <c r="BW8" s="163">
        <f t="shared" ref="BW8" si="277">BV8/$G8</f>
        <v>0</v>
      </c>
      <c r="BX8" s="64"/>
      <c r="BY8" s="163">
        <f t="shared" ref="BY8" si="278">BX8/$G8</f>
        <v>0</v>
      </c>
      <c r="BZ8" s="64"/>
      <c r="CA8" s="163">
        <f t="shared" ref="CA8" si="279">BZ8/$G8</f>
        <v>0</v>
      </c>
      <c r="CB8" s="64"/>
      <c r="CC8" s="163">
        <f t="shared" ref="CC8" si="280">CB8/$G8</f>
        <v>0</v>
      </c>
      <c r="CD8" s="64"/>
      <c r="CE8" s="163">
        <f t="shared" ref="CE8" si="281">CD8/$G8</f>
        <v>0</v>
      </c>
      <c r="CF8" s="188"/>
      <c r="CG8" s="163">
        <f t="shared" ref="CG8" si="282">CF8/$G8</f>
        <v>0</v>
      </c>
      <c r="CH8" s="188"/>
      <c r="CI8" s="163">
        <f t="shared" ref="CI8" si="283">CH8/$G8</f>
        <v>0</v>
      </c>
      <c r="CJ8" s="188">
        <v>2</v>
      </c>
      <c r="CK8" s="163">
        <f t="shared" ref="CK8" si="284">CJ8/$G8</f>
        <v>9.5238095238095233E-2</v>
      </c>
      <c r="CL8" s="64"/>
      <c r="CM8" s="163">
        <f t="shared" ref="CM8" si="285">CL8/$G8</f>
        <v>0</v>
      </c>
      <c r="CN8" s="63"/>
      <c r="CO8" s="163">
        <f t="shared" si="244"/>
        <v>0</v>
      </c>
      <c r="CP8" s="63"/>
      <c r="CQ8" s="163">
        <f t="shared" si="245"/>
        <v>0</v>
      </c>
      <c r="CR8" s="63"/>
      <c r="CS8" s="128">
        <f t="shared" si="246"/>
        <v>0</v>
      </c>
      <c r="CT8" s="61">
        <v>18</v>
      </c>
      <c r="CU8" s="200">
        <f t="shared" si="246"/>
        <v>0.8571428571428571</v>
      </c>
    </row>
    <row r="9" spans="1:99" ht="12.75" customHeight="1" x14ac:dyDescent="0.2">
      <c r="A9" s="238"/>
      <c r="B9" s="162">
        <v>22</v>
      </c>
      <c r="C9" s="162" t="s">
        <v>111</v>
      </c>
      <c r="D9" s="162" t="s">
        <v>223</v>
      </c>
      <c r="E9" s="162" t="s">
        <v>12</v>
      </c>
      <c r="F9" s="162" t="s">
        <v>222</v>
      </c>
      <c r="G9" s="105">
        <v>11</v>
      </c>
      <c r="H9" s="162">
        <f t="shared" si="162"/>
        <v>10</v>
      </c>
      <c r="I9" s="163">
        <f t="shared" si="1"/>
        <v>0.90909090909090906</v>
      </c>
      <c r="J9" s="188"/>
      <c r="K9" s="163">
        <f t="shared" si="2"/>
        <v>0</v>
      </c>
      <c r="L9" s="188"/>
      <c r="M9" s="163">
        <f t="shared" si="2"/>
        <v>0</v>
      </c>
      <c r="N9" s="188"/>
      <c r="O9" s="163">
        <f t="shared" ref="O9" si="286">N9/$G9</f>
        <v>0</v>
      </c>
      <c r="P9" s="188">
        <v>1</v>
      </c>
      <c r="Q9" s="163">
        <f t="shared" ref="Q9" si="287">P9/$G9</f>
        <v>9.0909090909090912E-2</v>
      </c>
      <c r="R9" s="188">
        <v>2</v>
      </c>
      <c r="S9" s="163">
        <f t="shared" ref="S9" si="288">R9/$G9</f>
        <v>0.18181818181818182</v>
      </c>
      <c r="T9" s="188">
        <v>2</v>
      </c>
      <c r="U9" s="163">
        <f t="shared" ref="U9" si="289">T9/$G9</f>
        <v>0.18181818181818182</v>
      </c>
      <c r="V9" s="188"/>
      <c r="W9" s="163">
        <f t="shared" ref="W9" si="290">V9/$G9</f>
        <v>0</v>
      </c>
      <c r="X9" s="188"/>
      <c r="Y9" s="163">
        <f t="shared" ref="Y9" si="291">X9/$G9</f>
        <v>0</v>
      </c>
      <c r="Z9" s="188"/>
      <c r="AA9" s="163">
        <f t="shared" ref="AA9" si="292">Z9/$G9</f>
        <v>0</v>
      </c>
      <c r="AB9" s="188"/>
      <c r="AC9" s="163">
        <f t="shared" ref="AC9" si="293">AB9/$G9</f>
        <v>0</v>
      </c>
      <c r="AD9" s="188"/>
      <c r="AE9" s="163">
        <f t="shared" ref="AE9" si="294">AD9/$G9</f>
        <v>0</v>
      </c>
      <c r="AF9" s="188"/>
      <c r="AG9" s="163">
        <f t="shared" ref="AG9" si="295">AF9/$G9</f>
        <v>0</v>
      </c>
      <c r="AH9" s="188"/>
      <c r="AI9" s="163">
        <f t="shared" ref="AI9" si="296">AH9/$G9</f>
        <v>0</v>
      </c>
      <c r="AJ9" s="188">
        <v>1</v>
      </c>
      <c r="AK9" s="163">
        <f t="shared" ref="AK9" si="297">AJ9/$G9</f>
        <v>9.0909090909090912E-2</v>
      </c>
      <c r="AL9" s="188"/>
      <c r="AM9" s="163">
        <f t="shared" ref="AM9" si="298">AL9/$G9</f>
        <v>0</v>
      </c>
      <c r="AN9" s="188">
        <v>3</v>
      </c>
      <c r="AO9" s="163">
        <f t="shared" ref="AO9" si="299">AN9/$G9</f>
        <v>0.27272727272727271</v>
      </c>
      <c r="AP9" s="188"/>
      <c r="AQ9" s="163">
        <f t="shared" ref="AQ9" si="300">AP9/$G9</f>
        <v>0</v>
      </c>
      <c r="AR9" s="188"/>
      <c r="AS9" s="163">
        <f t="shared" ref="AS9" si="301">AR9/$G9</f>
        <v>0</v>
      </c>
      <c r="AT9" s="188"/>
      <c r="AU9" s="163">
        <f t="shared" ref="AU9" si="302">AT9/$G9</f>
        <v>0</v>
      </c>
      <c r="AV9" s="188"/>
      <c r="AW9" s="163">
        <f t="shared" ref="AW9" si="303">AV9/$G9</f>
        <v>0</v>
      </c>
      <c r="AX9" s="188"/>
      <c r="AY9" s="163">
        <f t="shared" ref="AY9" si="304">AX9/$G9</f>
        <v>0</v>
      </c>
      <c r="AZ9" s="188"/>
      <c r="BA9" s="163">
        <f t="shared" ref="BA9" si="305">AZ9/$G9</f>
        <v>0</v>
      </c>
      <c r="BB9" s="188">
        <v>1</v>
      </c>
      <c r="BC9" s="163">
        <f t="shared" ref="BC9" si="306">BB9/$G9</f>
        <v>9.0909090909090912E-2</v>
      </c>
      <c r="BD9" s="188"/>
      <c r="BE9" s="163">
        <f t="shared" ref="BE9" si="307">BD9/$G9</f>
        <v>0</v>
      </c>
      <c r="BF9" s="188"/>
      <c r="BG9" s="163">
        <f t="shared" ref="BG9" si="308">BF9/$G9</f>
        <v>0</v>
      </c>
      <c r="BH9" s="188"/>
      <c r="BI9" s="163">
        <f t="shared" ref="BI9" si="309">BH9/$G9</f>
        <v>0</v>
      </c>
      <c r="BJ9" s="188"/>
      <c r="BK9" s="163">
        <f t="shared" ref="BK9" si="310">BJ9/$G9</f>
        <v>0</v>
      </c>
      <c r="BL9" s="188"/>
      <c r="BM9" s="163">
        <f t="shared" ref="BM9" si="311">BL9/$G9</f>
        <v>0</v>
      </c>
      <c r="BN9" s="64"/>
      <c r="BO9" s="163">
        <f t="shared" ref="BO9" si="312">BN9/$G9</f>
        <v>0</v>
      </c>
      <c r="BP9" s="64"/>
      <c r="BQ9" s="163">
        <f t="shared" ref="BQ9" si="313">BP9/$G9</f>
        <v>0</v>
      </c>
      <c r="BR9" s="64"/>
      <c r="BS9" s="163">
        <f t="shared" ref="BS9" si="314">BR9/$G9</f>
        <v>0</v>
      </c>
      <c r="BT9" s="64"/>
      <c r="BU9" s="163">
        <f t="shared" ref="BU9" si="315">BT9/$G9</f>
        <v>0</v>
      </c>
      <c r="BV9" s="188"/>
      <c r="BW9" s="163">
        <f t="shared" ref="BW9" si="316">BV9/$G9</f>
        <v>0</v>
      </c>
      <c r="BX9" s="64"/>
      <c r="BY9" s="163">
        <f t="shared" ref="BY9" si="317">BX9/$G9</f>
        <v>0</v>
      </c>
      <c r="BZ9" s="64"/>
      <c r="CA9" s="163">
        <f t="shared" ref="CA9" si="318">BZ9/$G9</f>
        <v>0</v>
      </c>
      <c r="CB9" s="64"/>
      <c r="CC9" s="163">
        <f t="shared" ref="CC9" si="319">CB9/$G9</f>
        <v>0</v>
      </c>
      <c r="CD9" s="64"/>
      <c r="CE9" s="163">
        <f t="shared" ref="CE9:CE10" si="320">CD9/$G9</f>
        <v>0</v>
      </c>
      <c r="CF9" s="188"/>
      <c r="CG9" s="163">
        <f t="shared" ref="CG9" si="321">CF9/$G9</f>
        <v>0</v>
      </c>
      <c r="CH9" s="188"/>
      <c r="CI9" s="163">
        <f t="shared" ref="CI9" si="322">CH9/$G9</f>
        <v>0</v>
      </c>
      <c r="CJ9" s="188"/>
      <c r="CK9" s="163">
        <f t="shared" ref="CK9" si="323">CJ9/$G9</f>
        <v>0</v>
      </c>
      <c r="CL9" s="64"/>
      <c r="CM9" s="163">
        <f t="shared" ref="CM9" si="324">CL9/$G9</f>
        <v>0</v>
      </c>
      <c r="CN9" s="63"/>
      <c r="CO9" s="163">
        <f t="shared" si="244"/>
        <v>0</v>
      </c>
      <c r="CP9" s="63"/>
      <c r="CQ9" s="163">
        <f t="shared" si="245"/>
        <v>0</v>
      </c>
      <c r="CR9" s="63"/>
      <c r="CS9" s="128">
        <f t="shared" si="246"/>
        <v>0</v>
      </c>
      <c r="CT9" s="61">
        <v>7</v>
      </c>
      <c r="CU9" s="200">
        <f t="shared" si="246"/>
        <v>0.63636363636363635</v>
      </c>
    </row>
    <row r="10" spans="1:99" ht="12.75" customHeight="1" x14ac:dyDescent="0.2">
      <c r="A10" s="238"/>
      <c r="B10" s="162">
        <v>15</v>
      </c>
      <c r="C10" s="162" t="s">
        <v>111</v>
      </c>
      <c r="D10" s="162" t="s">
        <v>226</v>
      </c>
      <c r="E10" s="162" t="s">
        <v>5</v>
      </c>
      <c r="F10" s="162" t="s">
        <v>57</v>
      </c>
      <c r="G10" s="105">
        <v>1268</v>
      </c>
      <c r="H10" s="162">
        <f t="shared" si="162"/>
        <v>1127</v>
      </c>
      <c r="I10" s="163">
        <f t="shared" si="1"/>
        <v>0.88880126182965302</v>
      </c>
      <c r="J10" s="188">
        <v>21</v>
      </c>
      <c r="K10" s="163">
        <f t="shared" si="2"/>
        <v>1.6561514195583597E-2</v>
      </c>
      <c r="L10" s="188">
        <v>36</v>
      </c>
      <c r="M10" s="163">
        <f t="shared" si="2"/>
        <v>2.8391167192429023E-2</v>
      </c>
      <c r="N10" s="188"/>
      <c r="O10" s="163">
        <f t="shared" ref="O10" si="325">N10/$G10</f>
        <v>0</v>
      </c>
      <c r="P10" s="188">
        <v>17</v>
      </c>
      <c r="Q10" s="163">
        <f t="shared" ref="Q10" si="326">P10/$G10</f>
        <v>1.3406940063091483E-2</v>
      </c>
      <c r="R10" s="188">
        <v>39</v>
      </c>
      <c r="S10" s="163">
        <f t="shared" ref="S10" si="327">R10/$G10</f>
        <v>3.0757097791798107E-2</v>
      </c>
      <c r="T10" s="188">
        <v>42</v>
      </c>
      <c r="U10" s="163">
        <f t="shared" ref="U10" si="328">T10/$G10</f>
        <v>3.3123028391167195E-2</v>
      </c>
      <c r="V10" s="188">
        <v>219</v>
      </c>
      <c r="W10" s="163">
        <f t="shared" ref="W10" si="329">V10/$G10</f>
        <v>0.17271293375394323</v>
      </c>
      <c r="X10" s="188">
        <v>40</v>
      </c>
      <c r="Y10" s="163">
        <f t="shared" ref="Y10" si="330">X10/$G10</f>
        <v>3.1545741324921134E-2</v>
      </c>
      <c r="Z10" s="188">
        <v>27</v>
      </c>
      <c r="AA10" s="163">
        <f t="shared" ref="AA10" si="331">Z10/$G10</f>
        <v>2.1293375394321766E-2</v>
      </c>
      <c r="AB10" s="188">
        <v>17</v>
      </c>
      <c r="AC10" s="163">
        <f t="shared" ref="AC10" si="332">AB10/$G10</f>
        <v>1.3406940063091483E-2</v>
      </c>
      <c r="AD10" s="188">
        <v>26</v>
      </c>
      <c r="AE10" s="163">
        <f t="shared" ref="AE10" si="333">AD10/$G10</f>
        <v>2.0504731861198739E-2</v>
      </c>
      <c r="AF10" s="188">
        <v>4</v>
      </c>
      <c r="AG10" s="163">
        <f t="shared" ref="AG10" si="334">AF10/$G10</f>
        <v>3.1545741324921135E-3</v>
      </c>
      <c r="AH10" s="188">
        <v>14</v>
      </c>
      <c r="AI10" s="163">
        <f t="shared" ref="AI10" si="335">AH10/$G10</f>
        <v>1.1041009463722398E-2</v>
      </c>
      <c r="AJ10" s="188">
        <v>11</v>
      </c>
      <c r="AK10" s="163">
        <f t="shared" ref="AK10" si="336">AJ10/$G10</f>
        <v>8.6750788643533121E-3</v>
      </c>
      <c r="AL10" s="188">
        <v>7</v>
      </c>
      <c r="AM10" s="163">
        <f t="shared" ref="AM10" si="337">AL10/$G10</f>
        <v>5.5205047318611991E-3</v>
      </c>
      <c r="AN10" s="188">
        <v>151</v>
      </c>
      <c r="AO10" s="163">
        <f t="shared" ref="AO10" si="338">AN10/$G10</f>
        <v>0.11908517350157728</v>
      </c>
      <c r="AP10" s="188"/>
      <c r="AQ10" s="163">
        <f t="shared" ref="AQ10" si="339">AP10/$G10</f>
        <v>0</v>
      </c>
      <c r="AR10" s="188">
        <v>13</v>
      </c>
      <c r="AS10" s="163">
        <f t="shared" ref="AS10" si="340">AR10/$G10</f>
        <v>1.025236593059937E-2</v>
      </c>
      <c r="AT10" s="188">
        <v>6</v>
      </c>
      <c r="AU10" s="163">
        <f t="shared" ref="AU10" si="341">AT10/$G10</f>
        <v>4.7318611987381704E-3</v>
      </c>
      <c r="AV10" s="188">
        <v>35</v>
      </c>
      <c r="AW10" s="163">
        <f t="shared" ref="AW10" si="342">AV10/$G10</f>
        <v>2.7602523659305992E-2</v>
      </c>
      <c r="AX10" s="188">
        <v>217</v>
      </c>
      <c r="AY10" s="163">
        <f t="shared" ref="AY10" si="343">AX10/$G10</f>
        <v>0.17113564668769715</v>
      </c>
      <c r="AZ10" s="188">
        <v>8</v>
      </c>
      <c r="BA10" s="163">
        <f t="shared" ref="BA10" si="344">AZ10/$G10</f>
        <v>6.3091482649842269E-3</v>
      </c>
      <c r="BB10" s="188">
        <v>78</v>
      </c>
      <c r="BC10" s="163">
        <f t="shared" ref="BC10" si="345">BB10/$G10</f>
        <v>6.1514195583596214E-2</v>
      </c>
      <c r="BD10" s="188">
        <v>2</v>
      </c>
      <c r="BE10" s="163">
        <f t="shared" ref="BE10" si="346">BD10/$G10</f>
        <v>1.5772870662460567E-3</v>
      </c>
      <c r="BF10" s="188">
        <v>44</v>
      </c>
      <c r="BG10" s="163">
        <f t="shared" ref="BG10" si="347">BF10/$G10</f>
        <v>3.4700315457413249E-2</v>
      </c>
      <c r="BH10" s="188"/>
      <c r="BI10" s="163">
        <f t="shared" ref="BI10" si="348">BH10/$G10</f>
        <v>0</v>
      </c>
      <c r="BJ10" s="188">
        <v>30</v>
      </c>
      <c r="BK10" s="163">
        <f t="shared" ref="BK10" si="349">BJ10/$G10</f>
        <v>2.365930599369085E-2</v>
      </c>
      <c r="BL10" s="188">
        <v>4</v>
      </c>
      <c r="BM10" s="163">
        <f t="shared" ref="BM10" si="350">BL10/$G10</f>
        <v>3.1545741324921135E-3</v>
      </c>
      <c r="BN10" s="64"/>
      <c r="BO10" s="163">
        <f t="shared" ref="BO10" si="351">BN10/$G10</f>
        <v>0</v>
      </c>
      <c r="BP10" s="64">
        <v>1</v>
      </c>
      <c r="BQ10" s="163">
        <f t="shared" ref="BQ10" si="352">BP10/$G10</f>
        <v>7.8864353312302837E-4</v>
      </c>
      <c r="BR10" s="64">
        <v>4</v>
      </c>
      <c r="BS10" s="163">
        <f t="shared" ref="BS10" si="353">BR10/$G10</f>
        <v>3.1545741324921135E-3</v>
      </c>
      <c r="BT10" s="64">
        <v>3</v>
      </c>
      <c r="BU10" s="163">
        <f t="shared" ref="BU10" si="354">BT10/$G10</f>
        <v>2.3659305993690852E-3</v>
      </c>
      <c r="BV10" s="188">
        <v>1</v>
      </c>
      <c r="BW10" s="163">
        <f t="shared" ref="BW10" si="355">BV10/$G10</f>
        <v>7.8864353312302837E-4</v>
      </c>
      <c r="BX10" s="64">
        <v>3</v>
      </c>
      <c r="BY10" s="163">
        <f t="shared" ref="BY10" si="356">BX10/$G10</f>
        <v>2.3659305993690852E-3</v>
      </c>
      <c r="BZ10" s="64">
        <v>2</v>
      </c>
      <c r="CA10" s="163">
        <f t="shared" ref="CA10" si="357">BZ10/$G10</f>
        <v>1.5772870662460567E-3</v>
      </c>
      <c r="CB10" s="64"/>
      <c r="CC10" s="163">
        <f t="shared" ref="CC10" si="358">CB10/$G10</f>
        <v>0</v>
      </c>
      <c r="CD10" s="64">
        <v>1</v>
      </c>
      <c r="CE10" s="163">
        <f t="shared" si="320"/>
        <v>7.8864353312302837E-4</v>
      </c>
      <c r="CF10" s="188"/>
      <c r="CG10" s="163">
        <f t="shared" ref="CG10" si="359">CF10/$G10</f>
        <v>0</v>
      </c>
      <c r="CH10" s="188">
        <v>3</v>
      </c>
      <c r="CI10" s="163">
        <f t="shared" ref="CI10" si="360">CH10/$G10</f>
        <v>2.3659305993690852E-3</v>
      </c>
      <c r="CJ10" s="188"/>
      <c r="CK10" s="163">
        <f t="shared" ref="CK10" si="361">CJ10/$G10</f>
        <v>0</v>
      </c>
      <c r="CL10" s="64"/>
      <c r="CM10" s="163">
        <f t="shared" ref="CM10" si="362">CL10/$G10</f>
        <v>0</v>
      </c>
      <c r="CN10" s="63">
        <v>1</v>
      </c>
      <c r="CO10" s="163">
        <f t="shared" si="244"/>
        <v>7.8864353312302837E-4</v>
      </c>
      <c r="CP10" s="63"/>
      <c r="CQ10" s="163">
        <f t="shared" si="245"/>
        <v>0</v>
      </c>
      <c r="CR10" s="63"/>
      <c r="CS10" s="128">
        <f t="shared" si="246"/>
        <v>0</v>
      </c>
      <c r="CT10" s="61">
        <v>748</v>
      </c>
      <c r="CU10" s="200">
        <f t="shared" si="246"/>
        <v>0.58990536277602523</v>
      </c>
    </row>
    <row r="11" spans="1:99" ht="12.75" customHeight="1" x14ac:dyDescent="0.2">
      <c r="A11" s="238"/>
      <c r="B11" s="162">
        <v>33</v>
      </c>
      <c r="C11" s="162" t="s">
        <v>109</v>
      </c>
      <c r="D11" s="162" t="s">
        <v>227</v>
      </c>
      <c r="E11" s="162" t="s">
        <v>10</v>
      </c>
      <c r="F11" s="162" t="s">
        <v>57</v>
      </c>
      <c r="G11" s="105">
        <v>956</v>
      </c>
      <c r="H11" s="162">
        <f t="shared" si="162"/>
        <v>881</v>
      </c>
      <c r="I11" s="163">
        <f t="shared" si="1"/>
        <v>0.92154811715481166</v>
      </c>
      <c r="J11" s="188">
        <v>27</v>
      </c>
      <c r="K11" s="163">
        <f t="shared" si="2"/>
        <v>2.8242677824267783E-2</v>
      </c>
      <c r="L11" s="188">
        <v>27</v>
      </c>
      <c r="M11" s="163">
        <f t="shared" si="2"/>
        <v>2.8242677824267783E-2</v>
      </c>
      <c r="N11" s="188"/>
      <c r="O11" s="163">
        <f t="shared" ref="O11" si="363">N11/$G11</f>
        <v>0</v>
      </c>
      <c r="P11" s="188">
        <v>26</v>
      </c>
      <c r="Q11" s="163">
        <f t="shared" ref="Q11" si="364">P11/$G11</f>
        <v>2.7196652719665274E-2</v>
      </c>
      <c r="R11" s="188">
        <v>34</v>
      </c>
      <c r="S11" s="163">
        <f t="shared" ref="S11" si="365">R11/$G11</f>
        <v>3.5564853556485358E-2</v>
      </c>
      <c r="T11" s="188">
        <v>22</v>
      </c>
      <c r="U11" s="163">
        <f t="shared" ref="U11" si="366">T11/$G11</f>
        <v>2.3012552301255231E-2</v>
      </c>
      <c r="V11" s="188">
        <v>161</v>
      </c>
      <c r="W11" s="163">
        <f t="shared" ref="W11" si="367">V11/$G11</f>
        <v>0.16841004184100419</v>
      </c>
      <c r="X11" s="188">
        <v>21</v>
      </c>
      <c r="Y11" s="163">
        <f t="shared" ref="Y11" si="368">X11/$G11</f>
        <v>2.1966527196652718E-2</v>
      </c>
      <c r="Z11" s="188">
        <v>51</v>
      </c>
      <c r="AA11" s="163">
        <f t="shared" ref="AA11" si="369">Z11/$G11</f>
        <v>5.3347280334728034E-2</v>
      </c>
      <c r="AB11" s="188">
        <v>21</v>
      </c>
      <c r="AC11" s="163">
        <f t="shared" ref="AC11" si="370">AB11/$G11</f>
        <v>2.1966527196652718E-2</v>
      </c>
      <c r="AD11" s="188">
        <v>24</v>
      </c>
      <c r="AE11" s="163">
        <f t="shared" ref="AE11" si="371">AD11/$G11</f>
        <v>2.5104602510460251E-2</v>
      </c>
      <c r="AF11" s="188">
        <v>6</v>
      </c>
      <c r="AG11" s="163">
        <f t="shared" ref="AG11" si="372">AF11/$G11</f>
        <v>6.2761506276150627E-3</v>
      </c>
      <c r="AH11" s="188">
        <v>9</v>
      </c>
      <c r="AI11" s="163">
        <f t="shared" ref="AI11" si="373">AH11/$G11</f>
        <v>9.4142259414225944E-3</v>
      </c>
      <c r="AJ11" s="188">
        <v>16</v>
      </c>
      <c r="AK11" s="163">
        <f t="shared" ref="AK11" si="374">AJ11/$G11</f>
        <v>1.6736401673640166E-2</v>
      </c>
      <c r="AL11" s="188">
        <v>4</v>
      </c>
      <c r="AM11" s="163">
        <f t="shared" ref="AM11" si="375">AL11/$G11</f>
        <v>4.1841004184100415E-3</v>
      </c>
      <c r="AN11" s="188">
        <v>89</v>
      </c>
      <c r="AO11" s="163">
        <f t="shared" ref="AO11" si="376">AN11/$G11</f>
        <v>9.3096234309623424E-2</v>
      </c>
      <c r="AP11" s="188">
        <v>2</v>
      </c>
      <c r="AQ11" s="163">
        <f t="shared" ref="AQ11" si="377">AP11/$G11</f>
        <v>2.0920502092050207E-3</v>
      </c>
      <c r="AR11" s="188">
        <v>65</v>
      </c>
      <c r="AS11" s="163">
        <f t="shared" ref="AS11" si="378">AR11/$G11</f>
        <v>6.7991631799163177E-2</v>
      </c>
      <c r="AT11" s="188">
        <v>1</v>
      </c>
      <c r="AU11" s="163">
        <f t="shared" ref="AU11" si="379">AT11/$G11</f>
        <v>1.0460251046025104E-3</v>
      </c>
      <c r="AV11" s="188">
        <v>17</v>
      </c>
      <c r="AW11" s="163">
        <f t="shared" ref="AW11" si="380">AV11/$G11</f>
        <v>1.7782426778242679E-2</v>
      </c>
      <c r="AX11" s="188">
        <v>157</v>
      </c>
      <c r="AY11" s="163">
        <f t="shared" ref="AY11" si="381">AX11/$G11</f>
        <v>0.16422594142259414</v>
      </c>
      <c r="AZ11" s="188">
        <v>5</v>
      </c>
      <c r="BA11" s="163">
        <f t="shared" ref="BA11" si="382">AZ11/$G11</f>
        <v>5.2301255230125521E-3</v>
      </c>
      <c r="BB11" s="188">
        <v>32</v>
      </c>
      <c r="BC11" s="163">
        <f t="shared" ref="BC11" si="383">BB11/$G11</f>
        <v>3.3472803347280332E-2</v>
      </c>
      <c r="BD11" s="188">
        <v>3</v>
      </c>
      <c r="BE11" s="163">
        <f t="shared" ref="BE11" si="384">BD11/$G11</f>
        <v>3.1380753138075313E-3</v>
      </c>
      <c r="BF11" s="188">
        <v>19</v>
      </c>
      <c r="BG11" s="163">
        <f t="shared" ref="BG11" si="385">BF11/$G11</f>
        <v>1.9874476987447699E-2</v>
      </c>
      <c r="BH11" s="188"/>
      <c r="BI11" s="163">
        <f t="shared" ref="BI11" si="386">BH11/$G11</f>
        <v>0</v>
      </c>
      <c r="BJ11" s="188">
        <v>18</v>
      </c>
      <c r="BK11" s="163">
        <f t="shared" ref="BK11" si="387">BJ11/$G11</f>
        <v>1.8828451882845189E-2</v>
      </c>
      <c r="BL11" s="188">
        <v>3</v>
      </c>
      <c r="BM11" s="163">
        <f t="shared" ref="BM11" si="388">BL11/$G11</f>
        <v>3.1380753138075313E-3</v>
      </c>
      <c r="BN11" s="64">
        <v>3</v>
      </c>
      <c r="BO11" s="163">
        <f t="shared" ref="BO11" si="389">BN11/$G11</f>
        <v>3.1380753138075313E-3</v>
      </c>
      <c r="BP11" s="64">
        <v>5</v>
      </c>
      <c r="BQ11" s="163">
        <f t="shared" ref="BQ11" si="390">BP11/$G11</f>
        <v>5.2301255230125521E-3</v>
      </c>
      <c r="BR11" s="64">
        <v>2</v>
      </c>
      <c r="BS11" s="163">
        <f t="shared" ref="BS11" si="391">BR11/$G11</f>
        <v>2.0920502092050207E-3</v>
      </c>
      <c r="BT11" s="64">
        <v>3</v>
      </c>
      <c r="BU11" s="163">
        <f t="shared" ref="BU11" si="392">BT11/$G11</f>
        <v>3.1380753138075313E-3</v>
      </c>
      <c r="BV11" s="188"/>
      <c r="BW11" s="163">
        <f t="shared" ref="BW11" si="393">BV11/$G11</f>
        <v>0</v>
      </c>
      <c r="BX11" s="64">
        <v>3</v>
      </c>
      <c r="BY11" s="163">
        <f t="shared" ref="BY11" si="394">BX11/$G11</f>
        <v>3.1380753138075313E-3</v>
      </c>
      <c r="BZ11" s="64"/>
      <c r="CA11" s="163">
        <f t="shared" ref="CA11" si="395">BZ11/$G11</f>
        <v>0</v>
      </c>
      <c r="CB11" s="64">
        <v>1</v>
      </c>
      <c r="CC11" s="163">
        <f t="shared" ref="CC11" si="396">CB11/$G11</f>
        <v>1.0460251046025104E-3</v>
      </c>
      <c r="CD11" s="64"/>
      <c r="CE11" s="163">
        <f t="shared" ref="CE11" si="397">CD11/$G11</f>
        <v>0</v>
      </c>
      <c r="CF11" s="188"/>
      <c r="CG11" s="163">
        <f t="shared" ref="CG11" si="398">CF11/$G11</f>
        <v>0</v>
      </c>
      <c r="CH11" s="188"/>
      <c r="CI11" s="163">
        <f t="shared" ref="CI11" si="399">CH11/$G11</f>
        <v>0</v>
      </c>
      <c r="CJ11" s="188"/>
      <c r="CK11" s="163">
        <f t="shared" ref="CK11" si="400">CJ11/$G11</f>
        <v>0</v>
      </c>
      <c r="CL11" s="64">
        <v>1</v>
      </c>
      <c r="CM11" s="163">
        <f t="shared" ref="CM11" si="401">CL11/$G11</f>
        <v>1.0460251046025104E-3</v>
      </c>
      <c r="CN11" s="63">
        <v>3</v>
      </c>
      <c r="CO11" s="163">
        <f t="shared" si="244"/>
        <v>3.1380753138075313E-3</v>
      </c>
      <c r="CP11" s="63"/>
      <c r="CQ11" s="163">
        <f t="shared" si="245"/>
        <v>0</v>
      </c>
      <c r="CR11" s="63"/>
      <c r="CS11" s="128">
        <f t="shared" si="246"/>
        <v>0</v>
      </c>
      <c r="CT11" s="61">
        <v>641</v>
      </c>
      <c r="CU11" s="200">
        <f t="shared" si="246"/>
        <v>0.67050209205020916</v>
      </c>
    </row>
    <row r="12" spans="1:99" ht="12.75" customHeight="1" x14ac:dyDescent="0.2">
      <c r="A12" s="238"/>
      <c r="B12" s="162">
        <v>47</v>
      </c>
      <c r="C12" s="162" t="s">
        <v>228</v>
      </c>
      <c r="D12" s="162" t="s">
        <v>229</v>
      </c>
      <c r="E12" s="162" t="s">
        <v>1</v>
      </c>
      <c r="F12" s="162" t="s">
        <v>57</v>
      </c>
      <c r="G12" s="105">
        <v>1203</v>
      </c>
      <c r="H12" s="162">
        <f t="shared" si="162"/>
        <v>1144</v>
      </c>
      <c r="I12" s="163">
        <f t="shared" si="1"/>
        <v>0.95095594347464674</v>
      </c>
      <c r="J12" s="188">
        <v>27</v>
      </c>
      <c r="K12" s="163">
        <f t="shared" si="2"/>
        <v>2.2443890274314215E-2</v>
      </c>
      <c r="L12" s="188">
        <v>202</v>
      </c>
      <c r="M12" s="163">
        <f t="shared" si="2"/>
        <v>0.16791354945968412</v>
      </c>
      <c r="N12" s="188"/>
      <c r="O12" s="163">
        <f t="shared" ref="O12" si="402">N12/$G12</f>
        <v>0</v>
      </c>
      <c r="P12" s="188">
        <v>14</v>
      </c>
      <c r="Q12" s="163">
        <f t="shared" ref="Q12" si="403">P12/$G12</f>
        <v>1.1637572734829594E-2</v>
      </c>
      <c r="R12" s="188">
        <v>76</v>
      </c>
      <c r="S12" s="163">
        <f t="shared" ref="S12" si="404">R12/$G12</f>
        <v>6.3175394846217786E-2</v>
      </c>
      <c r="T12" s="188">
        <v>18</v>
      </c>
      <c r="U12" s="163">
        <f t="shared" ref="U12" si="405">T12/$G12</f>
        <v>1.4962593516209476E-2</v>
      </c>
      <c r="V12" s="188">
        <v>392</v>
      </c>
      <c r="W12" s="163">
        <f t="shared" ref="W12" si="406">V12/$G12</f>
        <v>0.3258520365752286</v>
      </c>
      <c r="X12" s="188">
        <v>29</v>
      </c>
      <c r="Y12" s="163">
        <f t="shared" ref="Y12" si="407">X12/$G12</f>
        <v>2.4106400665004156E-2</v>
      </c>
      <c r="Z12" s="188">
        <v>17</v>
      </c>
      <c r="AA12" s="163">
        <f t="shared" ref="AA12" si="408">Z12/$G12</f>
        <v>1.4131338320864505E-2</v>
      </c>
      <c r="AB12" s="188">
        <v>56</v>
      </c>
      <c r="AC12" s="163">
        <f t="shared" ref="AC12" si="409">AB12/$G12</f>
        <v>4.6550290939318374E-2</v>
      </c>
      <c r="AD12" s="188">
        <v>23</v>
      </c>
      <c r="AE12" s="163">
        <f t="shared" ref="AE12" si="410">AD12/$G12</f>
        <v>1.9118869492934332E-2</v>
      </c>
      <c r="AF12" s="188">
        <v>6</v>
      </c>
      <c r="AG12" s="163">
        <f t="shared" ref="AG12" si="411">AF12/$G12</f>
        <v>4.9875311720698253E-3</v>
      </c>
      <c r="AH12" s="188">
        <v>7</v>
      </c>
      <c r="AI12" s="163">
        <f t="shared" ref="AI12" si="412">AH12/$G12</f>
        <v>5.8187863674147968E-3</v>
      </c>
      <c r="AJ12" s="188">
        <v>13</v>
      </c>
      <c r="AK12" s="163">
        <f t="shared" ref="AK12" si="413">AJ12/$G12</f>
        <v>1.0806317539484621E-2</v>
      </c>
      <c r="AL12" s="188"/>
      <c r="AM12" s="163">
        <f t="shared" ref="AM12" si="414">AL12/$G12</f>
        <v>0</v>
      </c>
      <c r="AN12" s="188">
        <v>39</v>
      </c>
      <c r="AO12" s="163">
        <f t="shared" ref="AO12" si="415">AN12/$G12</f>
        <v>3.2418952618453865E-2</v>
      </c>
      <c r="AP12" s="188">
        <v>5</v>
      </c>
      <c r="AQ12" s="163">
        <f t="shared" ref="AQ12" si="416">AP12/$G12</f>
        <v>4.1562759767248547E-3</v>
      </c>
      <c r="AR12" s="188">
        <v>5</v>
      </c>
      <c r="AS12" s="163">
        <f t="shared" ref="AS12" si="417">AR12/$G12</f>
        <v>4.1562759767248547E-3</v>
      </c>
      <c r="AT12" s="188">
        <v>5</v>
      </c>
      <c r="AU12" s="163">
        <f t="shared" ref="AU12" si="418">AT12/$G12</f>
        <v>4.1562759767248547E-3</v>
      </c>
      <c r="AV12" s="188">
        <v>26</v>
      </c>
      <c r="AW12" s="163">
        <f t="shared" ref="AW12" si="419">AV12/$G12</f>
        <v>2.1612635078969242E-2</v>
      </c>
      <c r="AX12" s="188">
        <v>114</v>
      </c>
      <c r="AY12" s="163">
        <f t="shared" ref="AY12" si="420">AX12/$G12</f>
        <v>9.4763092269326679E-2</v>
      </c>
      <c r="AZ12" s="188">
        <v>12</v>
      </c>
      <c r="BA12" s="163">
        <f t="shared" ref="BA12" si="421">AZ12/$G12</f>
        <v>9.9750623441396506E-3</v>
      </c>
      <c r="BB12" s="188">
        <v>12</v>
      </c>
      <c r="BC12" s="163">
        <f t="shared" ref="BC12" si="422">BB12/$G12</f>
        <v>9.9750623441396506E-3</v>
      </c>
      <c r="BD12" s="188">
        <v>6</v>
      </c>
      <c r="BE12" s="163">
        <f t="shared" ref="BE12" si="423">BD12/$G12</f>
        <v>4.9875311720698253E-3</v>
      </c>
      <c r="BF12" s="188">
        <v>8</v>
      </c>
      <c r="BG12" s="163">
        <f t="shared" ref="BG12" si="424">BF12/$G12</f>
        <v>6.6500415627597674E-3</v>
      </c>
      <c r="BH12" s="188"/>
      <c r="BI12" s="163">
        <f t="shared" ref="BI12" si="425">BH12/$G12</f>
        <v>0</v>
      </c>
      <c r="BJ12" s="188">
        <v>5</v>
      </c>
      <c r="BK12" s="163">
        <f t="shared" ref="BK12" si="426">BJ12/$G12</f>
        <v>4.1562759767248547E-3</v>
      </c>
      <c r="BL12" s="188">
        <v>3</v>
      </c>
      <c r="BM12" s="163">
        <f t="shared" ref="BM12" si="427">BL12/$G12</f>
        <v>2.4937655860349127E-3</v>
      </c>
      <c r="BN12" s="64">
        <v>11</v>
      </c>
      <c r="BO12" s="163">
        <f t="shared" ref="BO12" si="428">BN12/$G12</f>
        <v>9.14380714879468E-3</v>
      </c>
      <c r="BP12" s="64">
        <v>6</v>
      </c>
      <c r="BQ12" s="163">
        <f t="shared" ref="BQ12" si="429">BP12/$G12</f>
        <v>4.9875311720698253E-3</v>
      </c>
      <c r="BR12" s="64"/>
      <c r="BS12" s="163">
        <f t="shared" ref="BS12" si="430">BR12/$G12</f>
        <v>0</v>
      </c>
      <c r="BT12" s="64"/>
      <c r="BU12" s="163">
        <f t="shared" ref="BU12" si="431">BT12/$G12</f>
        <v>0</v>
      </c>
      <c r="BV12" s="188">
        <v>1</v>
      </c>
      <c r="BW12" s="163">
        <f t="shared" ref="BW12" si="432">BV12/$G12</f>
        <v>8.3125519534497092E-4</v>
      </c>
      <c r="BX12" s="64">
        <v>2</v>
      </c>
      <c r="BY12" s="163">
        <f t="shared" ref="BY12" si="433">BX12/$G12</f>
        <v>1.6625103906899418E-3</v>
      </c>
      <c r="BZ12" s="64"/>
      <c r="CA12" s="163">
        <f t="shared" ref="CA12" si="434">BZ12/$G12</f>
        <v>0</v>
      </c>
      <c r="CB12" s="64">
        <v>1</v>
      </c>
      <c r="CC12" s="163">
        <f t="shared" ref="CC12" si="435">CB12/$G12</f>
        <v>8.3125519534497092E-4</v>
      </c>
      <c r="CD12" s="64"/>
      <c r="CE12" s="163">
        <f t="shared" ref="CE12" si="436">CD12/$G12</f>
        <v>0</v>
      </c>
      <c r="CF12" s="188">
        <v>1</v>
      </c>
      <c r="CG12" s="163">
        <f t="shared" ref="CG12" si="437">CF12/$G12</f>
        <v>8.3125519534497092E-4</v>
      </c>
      <c r="CH12" s="188"/>
      <c r="CI12" s="163">
        <f t="shared" ref="CI12" si="438">CH12/$G12</f>
        <v>0</v>
      </c>
      <c r="CJ12" s="188">
        <v>1</v>
      </c>
      <c r="CK12" s="163">
        <f t="shared" ref="CK12" si="439">CJ12/$G12</f>
        <v>8.3125519534497092E-4</v>
      </c>
      <c r="CL12" s="64"/>
      <c r="CM12" s="163">
        <f t="shared" ref="CM12" si="440">CL12/$G12</f>
        <v>0</v>
      </c>
      <c r="CN12" s="63">
        <v>1</v>
      </c>
      <c r="CO12" s="163">
        <f t="shared" si="244"/>
        <v>8.3125519534497092E-4</v>
      </c>
      <c r="CP12" s="63"/>
      <c r="CQ12" s="163">
        <f t="shared" si="245"/>
        <v>0</v>
      </c>
      <c r="CR12" s="63"/>
      <c r="CS12" s="128">
        <f t="shared" si="246"/>
        <v>0</v>
      </c>
      <c r="CT12" s="61">
        <v>1025</v>
      </c>
      <c r="CU12" s="200">
        <f t="shared" si="246"/>
        <v>0.85203657522859522</v>
      </c>
    </row>
    <row r="13" spans="1:99" ht="12.75" customHeight="1" x14ac:dyDescent="0.2">
      <c r="A13" s="238"/>
      <c r="B13" s="162">
        <v>59</v>
      </c>
      <c r="C13" s="162" t="s">
        <v>96</v>
      </c>
      <c r="D13" s="162" t="s">
        <v>230</v>
      </c>
      <c r="E13" s="162" t="s">
        <v>32</v>
      </c>
      <c r="F13" s="162" t="s">
        <v>57</v>
      </c>
      <c r="G13" s="105">
        <v>507</v>
      </c>
      <c r="H13" s="162">
        <f t="shared" si="162"/>
        <v>429</v>
      </c>
      <c r="I13" s="163">
        <f t="shared" si="1"/>
        <v>0.84615384615384615</v>
      </c>
      <c r="J13" s="188">
        <v>14</v>
      </c>
      <c r="K13" s="163">
        <f t="shared" si="2"/>
        <v>2.7613412228796843E-2</v>
      </c>
      <c r="L13" s="188">
        <v>16</v>
      </c>
      <c r="M13" s="163">
        <f t="shared" si="2"/>
        <v>3.1558185404339252E-2</v>
      </c>
      <c r="N13" s="188"/>
      <c r="O13" s="163">
        <f t="shared" ref="O13" si="441">N13/$G13</f>
        <v>0</v>
      </c>
      <c r="P13" s="188">
        <v>16</v>
      </c>
      <c r="Q13" s="163">
        <f t="shared" ref="Q13" si="442">P13/$G13</f>
        <v>3.1558185404339252E-2</v>
      </c>
      <c r="R13" s="188">
        <v>4</v>
      </c>
      <c r="S13" s="163">
        <f t="shared" ref="S13" si="443">R13/$G13</f>
        <v>7.889546351084813E-3</v>
      </c>
      <c r="T13" s="188">
        <v>36</v>
      </c>
      <c r="U13" s="163">
        <f t="shared" ref="U13" si="444">T13/$G13</f>
        <v>7.1005917159763315E-2</v>
      </c>
      <c r="V13" s="188">
        <v>44</v>
      </c>
      <c r="W13" s="163">
        <f t="shared" ref="W13" si="445">V13/$G13</f>
        <v>8.6785009861932938E-2</v>
      </c>
      <c r="X13" s="188">
        <v>18</v>
      </c>
      <c r="Y13" s="163">
        <f t="shared" ref="Y13" si="446">X13/$G13</f>
        <v>3.5502958579881658E-2</v>
      </c>
      <c r="Z13" s="188">
        <v>5</v>
      </c>
      <c r="AA13" s="163">
        <f t="shared" ref="AA13" si="447">Z13/$G13</f>
        <v>9.8619329388560158E-3</v>
      </c>
      <c r="AB13" s="188">
        <v>7</v>
      </c>
      <c r="AC13" s="163">
        <f t="shared" ref="AC13" si="448">AB13/$G13</f>
        <v>1.3806706114398421E-2</v>
      </c>
      <c r="AD13" s="188">
        <v>7</v>
      </c>
      <c r="AE13" s="163">
        <f t="shared" ref="AE13" si="449">AD13/$G13</f>
        <v>1.3806706114398421E-2</v>
      </c>
      <c r="AF13" s="188"/>
      <c r="AG13" s="163">
        <f t="shared" ref="AG13" si="450">AF13/$G13</f>
        <v>0</v>
      </c>
      <c r="AH13" s="188">
        <v>7</v>
      </c>
      <c r="AI13" s="163">
        <f t="shared" ref="AI13" si="451">AH13/$G13</f>
        <v>1.3806706114398421E-2</v>
      </c>
      <c r="AJ13" s="188">
        <v>29</v>
      </c>
      <c r="AK13" s="163">
        <f t="shared" ref="AK13" si="452">AJ13/$G13</f>
        <v>5.7199211045364892E-2</v>
      </c>
      <c r="AL13" s="188">
        <v>1</v>
      </c>
      <c r="AM13" s="163">
        <f t="shared" ref="AM13" si="453">AL13/$G13</f>
        <v>1.9723865877712033E-3</v>
      </c>
      <c r="AN13" s="188">
        <v>49</v>
      </c>
      <c r="AO13" s="163">
        <f t="shared" ref="AO13" si="454">AN13/$G13</f>
        <v>9.6646942800788949E-2</v>
      </c>
      <c r="AP13" s="188"/>
      <c r="AQ13" s="163">
        <f t="shared" ref="AQ13" si="455">AP13/$G13</f>
        <v>0</v>
      </c>
      <c r="AR13" s="188">
        <v>2</v>
      </c>
      <c r="AS13" s="163">
        <f t="shared" ref="AS13" si="456">AR13/$G13</f>
        <v>3.9447731755424065E-3</v>
      </c>
      <c r="AT13" s="188">
        <v>3</v>
      </c>
      <c r="AU13" s="163">
        <f t="shared" ref="AU13" si="457">AT13/$G13</f>
        <v>5.9171597633136093E-3</v>
      </c>
      <c r="AV13" s="188">
        <v>15</v>
      </c>
      <c r="AW13" s="163">
        <f t="shared" ref="AW13" si="458">AV13/$G13</f>
        <v>2.9585798816568046E-2</v>
      </c>
      <c r="AX13" s="188">
        <v>63</v>
      </c>
      <c r="AY13" s="163">
        <f t="shared" ref="AY13" si="459">AX13/$G13</f>
        <v>0.1242603550295858</v>
      </c>
      <c r="AZ13" s="188"/>
      <c r="BA13" s="163">
        <f t="shared" ref="BA13" si="460">AZ13/$G13</f>
        <v>0</v>
      </c>
      <c r="BB13" s="188">
        <v>34</v>
      </c>
      <c r="BC13" s="163">
        <f t="shared" ref="BC13" si="461">BB13/$G13</f>
        <v>6.7061143984220903E-2</v>
      </c>
      <c r="BD13" s="188"/>
      <c r="BE13" s="163">
        <f t="shared" ref="BE13" si="462">BD13/$G13</f>
        <v>0</v>
      </c>
      <c r="BF13" s="188">
        <v>18</v>
      </c>
      <c r="BG13" s="163">
        <f t="shared" ref="BG13" si="463">BF13/$G13</f>
        <v>3.5502958579881658E-2</v>
      </c>
      <c r="BH13" s="188">
        <v>3</v>
      </c>
      <c r="BI13" s="163">
        <f t="shared" ref="BI13" si="464">BH13/$G13</f>
        <v>5.9171597633136093E-3</v>
      </c>
      <c r="BJ13" s="188">
        <v>31</v>
      </c>
      <c r="BK13" s="163">
        <f t="shared" ref="BK13" si="465">BJ13/$G13</f>
        <v>6.1143984220907298E-2</v>
      </c>
      <c r="BL13" s="188"/>
      <c r="BM13" s="163">
        <f t="shared" ref="BM13" si="466">BL13/$G13</f>
        <v>0</v>
      </c>
      <c r="BN13" s="64">
        <v>2</v>
      </c>
      <c r="BO13" s="163">
        <f t="shared" ref="BO13" si="467">BN13/$G13</f>
        <v>3.9447731755424065E-3</v>
      </c>
      <c r="BP13" s="64"/>
      <c r="BQ13" s="163">
        <f t="shared" ref="BQ13" si="468">BP13/$G13</f>
        <v>0</v>
      </c>
      <c r="BR13" s="64">
        <v>1</v>
      </c>
      <c r="BS13" s="163">
        <f t="shared" ref="BS13" si="469">BR13/$G13</f>
        <v>1.9723865877712033E-3</v>
      </c>
      <c r="BT13" s="64"/>
      <c r="BU13" s="163">
        <f t="shared" ref="BU13" si="470">BT13/$G13</f>
        <v>0</v>
      </c>
      <c r="BV13" s="188">
        <v>1</v>
      </c>
      <c r="BW13" s="163">
        <f t="shared" ref="BW13" si="471">BV13/$G13</f>
        <v>1.9723865877712033E-3</v>
      </c>
      <c r="BX13" s="64">
        <v>1</v>
      </c>
      <c r="BY13" s="163">
        <f t="shared" ref="BY13" si="472">BX13/$G13</f>
        <v>1.9723865877712033E-3</v>
      </c>
      <c r="BZ13" s="64">
        <v>1</v>
      </c>
      <c r="CA13" s="163">
        <f t="shared" ref="CA13" si="473">BZ13/$G13</f>
        <v>1.9723865877712033E-3</v>
      </c>
      <c r="CB13" s="64"/>
      <c r="CC13" s="163">
        <f t="shared" ref="CC13" si="474">CB13/$G13</f>
        <v>0</v>
      </c>
      <c r="CD13" s="64">
        <v>1</v>
      </c>
      <c r="CE13" s="163">
        <f t="shared" ref="CE13:CE14" si="475">CD13/$G13</f>
        <v>1.9723865877712033E-3</v>
      </c>
      <c r="CF13" s="188"/>
      <c r="CG13" s="163">
        <f t="shared" ref="CG13" si="476">CF13/$G13</f>
        <v>0</v>
      </c>
      <c r="CH13" s="188"/>
      <c r="CI13" s="163">
        <f t="shared" ref="CI13" si="477">CH13/$G13</f>
        <v>0</v>
      </c>
      <c r="CJ13" s="188"/>
      <c r="CK13" s="163">
        <f t="shared" ref="CK13" si="478">CJ13/$G13</f>
        <v>0</v>
      </c>
      <c r="CL13" s="64"/>
      <c r="CM13" s="163">
        <f t="shared" ref="CM13" si="479">CL13/$G13</f>
        <v>0</v>
      </c>
      <c r="CN13" s="63"/>
      <c r="CO13" s="163">
        <f t="shared" si="244"/>
        <v>0</v>
      </c>
      <c r="CP13" s="63"/>
      <c r="CQ13" s="163">
        <f t="shared" si="245"/>
        <v>0</v>
      </c>
      <c r="CR13" s="63"/>
      <c r="CS13" s="128">
        <f t="shared" si="246"/>
        <v>0</v>
      </c>
      <c r="CT13" s="61">
        <v>312</v>
      </c>
      <c r="CU13" s="200">
        <f t="shared" si="246"/>
        <v>0.61538461538461542</v>
      </c>
    </row>
    <row r="14" spans="1:99" ht="12.75" customHeight="1" x14ac:dyDescent="0.2">
      <c r="A14" s="238"/>
      <c r="B14" s="162">
        <v>1</v>
      </c>
      <c r="C14" s="162" t="s">
        <v>231</v>
      </c>
      <c r="D14" s="162" t="s">
        <v>232</v>
      </c>
      <c r="E14" s="162" t="s">
        <v>5</v>
      </c>
      <c r="F14" s="162" t="s">
        <v>59</v>
      </c>
      <c r="G14" s="105">
        <v>4101</v>
      </c>
      <c r="H14" s="162">
        <f t="shared" si="162"/>
        <v>3972</v>
      </c>
      <c r="I14" s="163">
        <f t="shared" si="1"/>
        <v>0.96854425749817119</v>
      </c>
      <c r="J14" s="188">
        <v>9</v>
      </c>
      <c r="K14" s="163">
        <f t="shared" si="2"/>
        <v>2.1945866861741038E-3</v>
      </c>
      <c r="L14" s="188">
        <v>28</v>
      </c>
      <c r="M14" s="163">
        <f t="shared" si="2"/>
        <v>6.8276030236527679E-3</v>
      </c>
      <c r="N14" s="188">
        <v>192</v>
      </c>
      <c r="O14" s="163">
        <f t="shared" ref="O14" si="480">N14/$G14</f>
        <v>4.6817849305047551E-2</v>
      </c>
      <c r="P14" s="188">
        <v>23</v>
      </c>
      <c r="Q14" s="163">
        <f t="shared" ref="Q14" si="481">P14/$G14</f>
        <v>5.6083881980004873E-3</v>
      </c>
      <c r="R14" s="188">
        <v>58</v>
      </c>
      <c r="S14" s="163">
        <f t="shared" ref="S14" si="482">R14/$G14</f>
        <v>1.4142891977566447E-2</v>
      </c>
      <c r="T14" s="188">
        <v>21</v>
      </c>
      <c r="U14" s="163">
        <f t="shared" ref="U14" si="483">T14/$G14</f>
        <v>5.1207022677395757E-3</v>
      </c>
      <c r="V14" s="188">
        <v>173</v>
      </c>
      <c r="W14" s="163">
        <f t="shared" ref="W14" si="484">V14/$G14</f>
        <v>4.2184832967568885E-2</v>
      </c>
      <c r="X14" s="188">
        <v>56</v>
      </c>
      <c r="Y14" s="163">
        <f t="shared" ref="Y14" si="485">X14/$G14</f>
        <v>1.3655206047305536E-2</v>
      </c>
      <c r="Z14" s="188">
        <v>65</v>
      </c>
      <c r="AA14" s="163">
        <f t="shared" ref="AA14" si="486">Z14/$G14</f>
        <v>1.584979273347964E-2</v>
      </c>
      <c r="AB14" s="188">
        <v>9</v>
      </c>
      <c r="AC14" s="163">
        <f t="shared" ref="AC14" si="487">AB14/$G14</f>
        <v>2.1945866861741038E-3</v>
      </c>
      <c r="AD14" s="188">
        <v>14</v>
      </c>
      <c r="AE14" s="163">
        <f t="shared" ref="AE14" si="488">AD14/$G14</f>
        <v>3.413801511826384E-3</v>
      </c>
      <c r="AF14" s="188">
        <v>6</v>
      </c>
      <c r="AG14" s="163">
        <f t="shared" ref="AG14" si="489">AF14/$G14</f>
        <v>1.463057790782736E-3</v>
      </c>
      <c r="AH14" s="188">
        <v>13</v>
      </c>
      <c r="AI14" s="163">
        <f t="shared" ref="AI14" si="490">AH14/$G14</f>
        <v>3.1699585466959277E-3</v>
      </c>
      <c r="AJ14" s="188">
        <v>29</v>
      </c>
      <c r="AK14" s="163">
        <f t="shared" ref="AK14" si="491">AJ14/$G14</f>
        <v>7.0714459887832237E-3</v>
      </c>
      <c r="AL14" s="188">
        <v>2</v>
      </c>
      <c r="AM14" s="163">
        <f t="shared" ref="AM14" si="492">AL14/$G14</f>
        <v>4.8768593026091199E-4</v>
      </c>
      <c r="AN14" s="188">
        <v>1153</v>
      </c>
      <c r="AO14" s="163">
        <f t="shared" ref="AO14" si="493">AN14/$G14</f>
        <v>0.28115093879541575</v>
      </c>
      <c r="AP14" s="188">
        <v>5</v>
      </c>
      <c r="AQ14" s="163">
        <f t="shared" ref="AQ14" si="494">AP14/$G14</f>
        <v>1.21921482565228E-3</v>
      </c>
      <c r="AR14" s="188">
        <v>12</v>
      </c>
      <c r="AS14" s="163">
        <f t="shared" ref="AS14" si="495">AR14/$G14</f>
        <v>2.926115581565472E-3</v>
      </c>
      <c r="AT14" s="188">
        <v>9</v>
      </c>
      <c r="AU14" s="163">
        <f t="shared" ref="AU14" si="496">AT14/$G14</f>
        <v>2.1945866861741038E-3</v>
      </c>
      <c r="AV14" s="188">
        <v>257</v>
      </c>
      <c r="AW14" s="163">
        <f t="shared" ref="AW14" si="497">AV14/$G14</f>
        <v>6.2667642038527191E-2</v>
      </c>
      <c r="AX14" s="188">
        <v>584</v>
      </c>
      <c r="AY14" s="163">
        <f t="shared" ref="AY14" si="498">AX14/$G14</f>
        <v>0.14240429163618629</v>
      </c>
      <c r="AZ14" s="188">
        <v>5</v>
      </c>
      <c r="BA14" s="163">
        <f t="shared" ref="BA14" si="499">AZ14/$G14</f>
        <v>1.21921482565228E-3</v>
      </c>
      <c r="BB14" s="188">
        <v>478</v>
      </c>
      <c r="BC14" s="163">
        <f t="shared" ref="BC14" si="500">BB14/$G14</f>
        <v>0.11655693733235796</v>
      </c>
      <c r="BD14" s="188">
        <v>3</v>
      </c>
      <c r="BE14" s="163">
        <f t="shared" ref="BE14" si="501">BD14/$G14</f>
        <v>7.3152889539136799E-4</v>
      </c>
      <c r="BF14" s="188">
        <v>462</v>
      </c>
      <c r="BG14" s="163">
        <f t="shared" ref="BG14" si="502">BF14/$G14</f>
        <v>0.11265544989027067</v>
      </c>
      <c r="BH14" s="188">
        <v>1</v>
      </c>
      <c r="BI14" s="163">
        <f t="shared" ref="BI14" si="503">BH14/$G14</f>
        <v>2.43842965130456E-4</v>
      </c>
      <c r="BJ14" s="188">
        <v>192</v>
      </c>
      <c r="BK14" s="163">
        <f t="shared" ref="BK14" si="504">BJ14/$G14</f>
        <v>4.6817849305047551E-2</v>
      </c>
      <c r="BL14" s="188">
        <v>2</v>
      </c>
      <c r="BM14" s="163">
        <f t="shared" ref="BM14" si="505">BL14/$G14</f>
        <v>4.8768593026091199E-4</v>
      </c>
      <c r="BN14" s="64"/>
      <c r="BO14" s="163">
        <f t="shared" ref="BO14" si="506">BN14/$G14</f>
        <v>0</v>
      </c>
      <c r="BP14" s="64">
        <v>1</v>
      </c>
      <c r="BQ14" s="163">
        <f t="shared" ref="BQ14" si="507">BP14/$G14</f>
        <v>2.43842965130456E-4</v>
      </c>
      <c r="BR14" s="64">
        <v>27</v>
      </c>
      <c r="BS14" s="163">
        <f t="shared" ref="BS14" si="508">BR14/$G14</f>
        <v>6.5837600585223113E-3</v>
      </c>
      <c r="BT14" s="64">
        <v>5</v>
      </c>
      <c r="BU14" s="163">
        <f t="shared" ref="BU14" si="509">BT14/$G14</f>
        <v>1.21921482565228E-3</v>
      </c>
      <c r="BV14" s="188">
        <v>1</v>
      </c>
      <c r="BW14" s="163">
        <f t="shared" ref="BW14" si="510">BV14/$G14</f>
        <v>2.43842965130456E-4</v>
      </c>
      <c r="BX14" s="64">
        <v>7</v>
      </c>
      <c r="BY14" s="163">
        <f t="shared" ref="BY14" si="511">BX14/$G14</f>
        <v>1.706900755913192E-3</v>
      </c>
      <c r="BZ14" s="64">
        <v>12</v>
      </c>
      <c r="CA14" s="163">
        <f t="shared" ref="CA14" si="512">BZ14/$G14</f>
        <v>2.926115581565472E-3</v>
      </c>
      <c r="CB14" s="64">
        <v>1</v>
      </c>
      <c r="CC14" s="163">
        <f t="shared" ref="CC14" si="513">CB14/$G14</f>
        <v>2.43842965130456E-4</v>
      </c>
      <c r="CD14" s="64">
        <v>9</v>
      </c>
      <c r="CE14" s="163">
        <f t="shared" si="475"/>
        <v>2.1945866861741038E-3</v>
      </c>
      <c r="CF14" s="188">
        <v>1</v>
      </c>
      <c r="CG14" s="163">
        <f t="shared" ref="CG14" si="514">CF14/$G14</f>
        <v>2.43842965130456E-4</v>
      </c>
      <c r="CH14" s="188">
        <v>8</v>
      </c>
      <c r="CI14" s="163">
        <f t="shared" ref="CI14" si="515">CH14/$G14</f>
        <v>1.950743721043648E-3</v>
      </c>
      <c r="CJ14" s="188">
        <v>3</v>
      </c>
      <c r="CK14" s="163">
        <f t="shared" ref="CK14" si="516">CJ14/$G14</f>
        <v>7.3152889539136799E-4</v>
      </c>
      <c r="CL14" s="64">
        <v>3</v>
      </c>
      <c r="CM14" s="163">
        <f t="shared" ref="CM14" si="517">CL14/$G14</f>
        <v>7.3152889539136799E-4</v>
      </c>
      <c r="CN14" s="63">
        <v>21</v>
      </c>
      <c r="CO14" s="163">
        <f t="shared" si="244"/>
        <v>5.1207022677395757E-3</v>
      </c>
      <c r="CP14" s="63">
        <v>8</v>
      </c>
      <c r="CQ14" s="163">
        <f t="shared" si="245"/>
        <v>1.950743721043648E-3</v>
      </c>
      <c r="CR14" s="63">
        <v>4</v>
      </c>
      <c r="CS14" s="128">
        <f t="shared" si="246"/>
        <v>9.7537186052182399E-4</v>
      </c>
      <c r="CT14" s="61">
        <v>1232</v>
      </c>
      <c r="CU14" s="200">
        <f t="shared" si="246"/>
        <v>0.3004145330407218</v>
      </c>
    </row>
    <row r="15" spans="1:99" ht="12.75" customHeight="1" x14ac:dyDescent="0.2">
      <c r="A15" s="238"/>
      <c r="B15" s="162">
        <v>8</v>
      </c>
      <c r="C15" s="162" t="s">
        <v>113</v>
      </c>
      <c r="D15" s="162" t="s">
        <v>114</v>
      </c>
      <c r="E15" s="162" t="s">
        <v>5</v>
      </c>
      <c r="F15" s="162" t="s">
        <v>59</v>
      </c>
      <c r="G15" s="105">
        <v>840</v>
      </c>
      <c r="H15" s="162">
        <f t="shared" si="162"/>
        <v>810</v>
      </c>
      <c r="I15" s="163">
        <f t="shared" si="1"/>
        <v>0.9642857142857143</v>
      </c>
      <c r="J15" s="188">
        <v>5</v>
      </c>
      <c r="K15" s="163">
        <f t="shared" si="2"/>
        <v>5.9523809523809521E-3</v>
      </c>
      <c r="L15" s="188">
        <v>21</v>
      </c>
      <c r="M15" s="163">
        <f t="shared" si="2"/>
        <v>2.5000000000000001E-2</v>
      </c>
      <c r="N15" s="188">
        <v>154</v>
      </c>
      <c r="O15" s="163">
        <f t="shared" ref="O15" si="518">N15/$G15</f>
        <v>0.18333333333333332</v>
      </c>
      <c r="P15" s="188">
        <v>9</v>
      </c>
      <c r="Q15" s="163">
        <f t="shared" ref="Q15" si="519">P15/$G15</f>
        <v>1.0714285714285714E-2</v>
      </c>
      <c r="R15" s="188">
        <v>22</v>
      </c>
      <c r="S15" s="163">
        <f t="shared" ref="S15" si="520">R15/$G15</f>
        <v>2.6190476190476191E-2</v>
      </c>
      <c r="T15" s="188">
        <v>24</v>
      </c>
      <c r="U15" s="163">
        <f t="shared" ref="U15" si="521">T15/$G15</f>
        <v>2.8571428571428571E-2</v>
      </c>
      <c r="V15" s="188">
        <v>94</v>
      </c>
      <c r="W15" s="163">
        <f t="shared" ref="W15" si="522">V15/$G15</f>
        <v>0.11190476190476191</v>
      </c>
      <c r="X15" s="188">
        <v>25</v>
      </c>
      <c r="Y15" s="163">
        <f t="shared" ref="Y15" si="523">X15/$G15</f>
        <v>2.976190476190476E-2</v>
      </c>
      <c r="Z15" s="188">
        <v>40</v>
      </c>
      <c r="AA15" s="163">
        <f t="shared" ref="AA15" si="524">Z15/$G15</f>
        <v>4.7619047619047616E-2</v>
      </c>
      <c r="AB15" s="188">
        <v>8</v>
      </c>
      <c r="AC15" s="163">
        <f t="shared" ref="AC15" si="525">AB15/$G15</f>
        <v>9.5238095238095247E-3</v>
      </c>
      <c r="AD15" s="188">
        <v>12</v>
      </c>
      <c r="AE15" s="163">
        <f t="shared" ref="AE15" si="526">AD15/$G15</f>
        <v>1.4285714285714285E-2</v>
      </c>
      <c r="AF15" s="188">
        <v>1</v>
      </c>
      <c r="AG15" s="163">
        <f t="shared" ref="AG15" si="527">AF15/$G15</f>
        <v>1.1904761904761906E-3</v>
      </c>
      <c r="AH15" s="188">
        <v>12</v>
      </c>
      <c r="AI15" s="163">
        <f t="shared" ref="AI15" si="528">AH15/$G15</f>
        <v>1.4285714285714285E-2</v>
      </c>
      <c r="AJ15" s="188">
        <v>33</v>
      </c>
      <c r="AK15" s="163">
        <f t="shared" ref="AK15" si="529">AJ15/$G15</f>
        <v>3.9285714285714285E-2</v>
      </c>
      <c r="AL15" s="188">
        <v>1</v>
      </c>
      <c r="AM15" s="163">
        <f t="shared" ref="AM15" si="530">AL15/$G15</f>
        <v>1.1904761904761906E-3</v>
      </c>
      <c r="AN15" s="188">
        <v>109</v>
      </c>
      <c r="AO15" s="163">
        <f t="shared" ref="AO15" si="531">AN15/$G15</f>
        <v>0.12976190476190477</v>
      </c>
      <c r="AP15" s="188">
        <v>3</v>
      </c>
      <c r="AQ15" s="163">
        <f t="shared" ref="AQ15" si="532">AP15/$G15</f>
        <v>3.5714285714285713E-3</v>
      </c>
      <c r="AR15" s="188">
        <v>6</v>
      </c>
      <c r="AS15" s="163">
        <f t="shared" ref="AS15" si="533">AR15/$G15</f>
        <v>7.1428571428571426E-3</v>
      </c>
      <c r="AT15" s="188">
        <v>4</v>
      </c>
      <c r="AU15" s="163">
        <f t="shared" ref="AU15" si="534">AT15/$G15</f>
        <v>4.7619047619047623E-3</v>
      </c>
      <c r="AV15" s="188">
        <v>30</v>
      </c>
      <c r="AW15" s="163">
        <f t="shared" ref="AW15" si="535">AV15/$G15</f>
        <v>3.5714285714285712E-2</v>
      </c>
      <c r="AX15" s="188">
        <v>75</v>
      </c>
      <c r="AY15" s="163">
        <f t="shared" ref="AY15" si="536">AX15/$G15</f>
        <v>8.9285714285714288E-2</v>
      </c>
      <c r="AZ15" s="188">
        <v>3</v>
      </c>
      <c r="BA15" s="163">
        <f t="shared" ref="BA15" si="537">AZ15/$G15</f>
        <v>3.5714285714285713E-3</v>
      </c>
      <c r="BB15" s="188">
        <v>43</v>
      </c>
      <c r="BC15" s="163">
        <f t="shared" ref="BC15" si="538">BB15/$G15</f>
        <v>5.1190476190476189E-2</v>
      </c>
      <c r="BD15" s="188"/>
      <c r="BE15" s="163">
        <f t="shared" ref="BE15" si="539">BD15/$G15</f>
        <v>0</v>
      </c>
      <c r="BF15" s="188">
        <v>40</v>
      </c>
      <c r="BG15" s="163">
        <f t="shared" ref="BG15" si="540">BF15/$G15</f>
        <v>4.7619047619047616E-2</v>
      </c>
      <c r="BH15" s="188"/>
      <c r="BI15" s="163">
        <f t="shared" ref="BI15" si="541">BH15/$G15</f>
        <v>0</v>
      </c>
      <c r="BJ15" s="188">
        <v>19</v>
      </c>
      <c r="BK15" s="163">
        <f t="shared" ref="BK15" si="542">BJ15/$G15</f>
        <v>2.2619047619047618E-2</v>
      </c>
      <c r="BL15" s="188">
        <v>1</v>
      </c>
      <c r="BM15" s="163">
        <f t="shared" ref="BM15" si="543">BL15/$G15</f>
        <v>1.1904761904761906E-3</v>
      </c>
      <c r="BN15" s="64"/>
      <c r="BO15" s="163">
        <f t="shared" ref="BO15" si="544">BN15/$G15</f>
        <v>0</v>
      </c>
      <c r="BP15" s="64"/>
      <c r="BQ15" s="163">
        <f t="shared" ref="BQ15" si="545">BP15/$G15</f>
        <v>0</v>
      </c>
      <c r="BR15" s="64">
        <v>4</v>
      </c>
      <c r="BS15" s="163">
        <f t="shared" ref="BS15" si="546">BR15/$G15</f>
        <v>4.7619047619047623E-3</v>
      </c>
      <c r="BT15" s="64">
        <v>1</v>
      </c>
      <c r="BU15" s="163">
        <f t="shared" ref="BU15" si="547">BT15/$G15</f>
        <v>1.1904761904761906E-3</v>
      </c>
      <c r="BV15" s="188"/>
      <c r="BW15" s="163">
        <f t="shared" ref="BW15" si="548">BV15/$G15</f>
        <v>0</v>
      </c>
      <c r="BX15" s="64">
        <v>2</v>
      </c>
      <c r="BY15" s="163">
        <f t="shared" ref="BY15" si="549">BX15/$G15</f>
        <v>2.3809523809523812E-3</v>
      </c>
      <c r="BZ15" s="64">
        <v>2</v>
      </c>
      <c r="CA15" s="163">
        <f t="shared" ref="CA15" si="550">BZ15/$G15</f>
        <v>2.3809523809523812E-3</v>
      </c>
      <c r="CB15" s="64"/>
      <c r="CC15" s="163">
        <f t="shared" ref="CC15" si="551">CB15/$G15</f>
        <v>0</v>
      </c>
      <c r="CD15" s="64"/>
      <c r="CE15" s="163">
        <f t="shared" ref="CE15" si="552">CD15/$G15</f>
        <v>0</v>
      </c>
      <c r="CF15" s="188">
        <v>1</v>
      </c>
      <c r="CG15" s="163">
        <f t="shared" ref="CG15" si="553">CF15/$G15</f>
        <v>1.1904761904761906E-3</v>
      </c>
      <c r="CH15" s="188"/>
      <c r="CI15" s="163">
        <f t="shared" ref="CI15" si="554">CH15/$G15</f>
        <v>0</v>
      </c>
      <c r="CJ15" s="188"/>
      <c r="CK15" s="163">
        <f t="shared" ref="CK15" si="555">CJ15/$G15</f>
        <v>0</v>
      </c>
      <c r="CL15" s="64">
        <v>1</v>
      </c>
      <c r="CM15" s="163">
        <f t="shared" ref="CM15" si="556">CL15/$G15</f>
        <v>1.1904761904761906E-3</v>
      </c>
      <c r="CN15" s="63">
        <v>2</v>
      </c>
      <c r="CO15" s="163">
        <f t="shared" si="244"/>
        <v>2.3809523809523812E-3</v>
      </c>
      <c r="CP15" s="63">
        <v>2</v>
      </c>
      <c r="CQ15" s="163">
        <f t="shared" si="245"/>
        <v>2.3809523809523812E-3</v>
      </c>
      <c r="CR15" s="63">
        <v>1</v>
      </c>
      <c r="CS15" s="128">
        <f t="shared" si="246"/>
        <v>1.1904761904761906E-3</v>
      </c>
      <c r="CT15" s="61">
        <v>554</v>
      </c>
      <c r="CU15" s="200">
        <f t="shared" si="246"/>
        <v>0.65952380952380951</v>
      </c>
    </row>
    <row r="16" spans="1:99" ht="12.75" customHeight="1" x14ac:dyDescent="0.2">
      <c r="A16" s="238"/>
      <c r="B16" s="162">
        <v>49</v>
      </c>
      <c r="C16" s="162" t="s">
        <v>233</v>
      </c>
      <c r="D16" s="162" t="s">
        <v>234</v>
      </c>
      <c r="E16" s="162" t="s">
        <v>5</v>
      </c>
      <c r="F16" s="162" t="s">
        <v>59</v>
      </c>
      <c r="G16" s="105">
        <v>197</v>
      </c>
      <c r="H16" s="162">
        <f t="shared" si="162"/>
        <v>196</v>
      </c>
      <c r="I16" s="163">
        <f t="shared" si="1"/>
        <v>0.99492385786802029</v>
      </c>
      <c r="J16" s="188">
        <v>1</v>
      </c>
      <c r="K16" s="163">
        <f t="shared" si="2"/>
        <v>5.076142131979695E-3</v>
      </c>
      <c r="L16" s="188">
        <v>1</v>
      </c>
      <c r="M16" s="163">
        <f t="shared" si="2"/>
        <v>5.076142131979695E-3</v>
      </c>
      <c r="N16" s="188">
        <v>64</v>
      </c>
      <c r="O16" s="163">
        <f t="shared" ref="O16" si="557">N16/$G16</f>
        <v>0.32487309644670048</v>
      </c>
      <c r="P16" s="188">
        <v>3</v>
      </c>
      <c r="Q16" s="163">
        <f t="shared" ref="Q16" si="558">P16/$G16</f>
        <v>1.5228426395939087E-2</v>
      </c>
      <c r="R16" s="188">
        <v>2</v>
      </c>
      <c r="S16" s="163">
        <f t="shared" ref="S16" si="559">R16/$G16</f>
        <v>1.015228426395939E-2</v>
      </c>
      <c r="T16" s="188">
        <v>3</v>
      </c>
      <c r="U16" s="163">
        <f t="shared" ref="U16" si="560">T16/$G16</f>
        <v>1.5228426395939087E-2</v>
      </c>
      <c r="V16" s="188">
        <v>17</v>
      </c>
      <c r="W16" s="163">
        <f t="shared" ref="W16" si="561">V16/$G16</f>
        <v>8.6294416243654817E-2</v>
      </c>
      <c r="X16" s="188">
        <v>10</v>
      </c>
      <c r="Y16" s="163">
        <f t="shared" ref="Y16" si="562">X16/$G16</f>
        <v>5.0761421319796954E-2</v>
      </c>
      <c r="Z16" s="188">
        <v>2</v>
      </c>
      <c r="AA16" s="163">
        <f t="shared" ref="AA16" si="563">Z16/$G16</f>
        <v>1.015228426395939E-2</v>
      </c>
      <c r="AB16" s="188">
        <v>3</v>
      </c>
      <c r="AC16" s="163">
        <f t="shared" ref="AC16" si="564">AB16/$G16</f>
        <v>1.5228426395939087E-2</v>
      </c>
      <c r="AD16" s="188">
        <v>5</v>
      </c>
      <c r="AE16" s="163">
        <f t="shared" ref="AE16" si="565">AD16/$G16</f>
        <v>2.5380710659898477E-2</v>
      </c>
      <c r="AF16" s="188"/>
      <c r="AG16" s="163">
        <f t="shared" ref="AG16" si="566">AF16/$G16</f>
        <v>0</v>
      </c>
      <c r="AH16" s="188">
        <v>4</v>
      </c>
      <c r="AI16" s="163">
        <f t="shared" ref="AI16" si="567">AH16/$G16</f>
        <v>2.030456852791878E-2</v>
      </c>
      <c r="AJ16" s="188">
        <v>14</v>
      </c>
      <c r="AK16" s="163">
        <f t="shared" ref="AK16" si="568">AJ16/$G16</f>
        <v>7.1065989847715741E-2</v>
      </c>
      <c r="AL16" s="188"/>
      <c r="AM16" s="163">
        <f t="shared" ref="AM16" si="569">AL16/$G16</f>
        <v>0</v>
      </c>
      <c r="AN16" s="188">
        <v>16</v>
      </c>
      <c r="AO16" s="163">
        <f t="shared" ref="AO16" si="570">AN16/$G16</f>
        <v>8.1218274111675121E-2</v>
      </c>
      <c r="AP16" s="188">
        <v>2</v>
      </c>
      <c r="AQ16" s="163">
        <f t="shared" ref="AQ16" si="571">AP16/$G16</f>
        <v>1.015228426395939E-2</v>
      </c>
      <c r="AR16" s="188">
        <v>1</v>
      </c>
      <c r="AS16" s="163">
        <f t="shared" ref="AS16" si="572">AR16/$G16</f>
        <v>5.076142131979695E-3</v>
      </c>
      <c r="AT16" s="188">
        <v>2</v>
      </c>
      <c r="AU16" s="163">
        <f t="shared" ref="AU16" si="573">AT16/$G16</f>
        <v>1.015228426395939E-2</v>
      </c>
      <c r="AV16" s="188">
        <v>2</v>
      </c>
      <c r="AW16" s="163">
        <f t="shared" ref="AW16" si="574">AV16/$G16</f>
        <v>1.015228426395939E-2</v>
      </c>
      <c r="AX16" s="188">
        <v>23</v>
      </c>
      <c r="AY16" s="163">
        <f t="shared" ref="AY16" si="575">AX16/$G16</f>
        <v>0.116751269035533</v>
      </c>
      <c r="AZ16" s="188"/>
      <c r="BA16" s="163">
        <f t="shared" ref="BA16" si="576">AZ16/$G16</f>
        <v>0</v>
      </c>
      <c r="BB16" s="188">
        <v>8</v>
      </c>
      <c r="BC16" s="163">
        <f t="shared" ref="BC16" si="577">BB16/$G16</f>
        <v>4.060913705583756E-2</v>
      </c>
      <c r="BD16" s="188"/>
      <c r="BE16" s="163">
        <f t="shared" ref="BE16" si="578">BD16/$G16</f>
        <v>0</v>
      </c>
      <c r="BF16" s="188">
        <v>8</v>
      </c>
      <c r="BG16" s="163">
        <f t="shared" ref="BG16" si="579">BF16/$G16</f>
        <v>4.060913705583756E-2</v>
      </c>
      <c r="BH16" s="188"/>
      <c r="BI16" s="163">
        <f t="shared" ref="BI16" si="580">BH16/$G16</f>
        <v>0</v>
      </c>
      <c r="BJ16" s="188">
        <v>2</v>
      </c>
      <c r="BK16" s="163">
        <f t="shared" ref="BK16" si="581">BJ16/$G16</f>
        <v>1.015228426395939E-2</v>
      </c>
      <c r="BL16" s="188"/>
      <c r="BM16" s="163">
        <f t="shared" ref="BM16" si="582">BL16/$G16</f>
        <v>0</v>
      </c>
      <c r="BN16" s="64"/>
      <c r="BO16" s="163">
        <f t="shared" ref="BO16" si="583">BN16/$G16</f>
        <v>0</v>
      </c>
      <c r="BP16" s="64"/>
      <c r="BQ16" s="163">
        <f t="shared" ref="BQ16" si="584">BP16/$G16</f>
        <v>0</v>
      </c>
      <c r="BR16" s="64"/>
      <c r="BS16" s="163">
        <f t="shared" ref="BS16" si="585">BR16/$G16</f>
        <v>0</v>
      </c>
      <c r="BT16" s="64"/>
      <c r="BU16" s="163">
        <f t="shared" ref="BU16" si="586">BT16/$G16</f>
        <v>0</v>
      </c>
      <c r="BV16" s="188"/>
      <c r="BW16" s="163">
        <f t="shared" ref="BW16" si="587">BV16/$G16</f>
        <v>0</v>
      </c>
      <c r="BX16" s="64">
        <v>1</v>
      </c>
      <c r="BY16" s="163">
        <f t="shared" ref="BY16" si="588">BX16/$G16</f>
        <v>5.076142131979695E-3</v>
      </c>
      <c r="BZ16" s="64"/>
      <c r="CA16" s="163">
        <f t="shared" ref="CA16" si="589">BZ16/$G16</f>
        <v>0</v>
      </c>
      <c r="CB16" s="64"/>
      <c r="CC16" s="163">
        <f t="shared" ref="CC16" si="590">CB16/$G16</f>
        <v>0</v>
      </c>
      <c r="CD16" s="64"/>
      <c r="CE16" s="163">
        <f t="shared" ref="CE16" si="591">CD16/$G16</f>
        <v>0</v>
      </c>
      <c r="CF16" s="188"/>
      <c r="CG16" s="163">
        <f t="shared" ref="CG16" si="592">CF16/$G16</f>
        <v>0</v>
      </c>
      <c r="CH16" s="188"/>
      <c r="CI16" s="163">
        <f t="shared" ref="CI16" si="593">CH16/$G16</f>
        <v>0</v>
      </c>
      <c r="CJ16" s="188">
        <v>1</v>
      </c>
      <c r="CK16" s="163">
        <f t="shared" ref="CK16" si="594">CJ16/$G16</f>
        <v>5.076142131979695E-3</v>
      </c>
      <c r="CL16" s="64"/>
      <c r="CM16" s="163">
        <f t="shared" ref="CM16" si="595">CL16/$G16</f>
        <v>0</v>
      </c>
      <c r="CN16" s="63">
        <v>1</v>
      </c>
      <c r="CO16" s="163">
        <f t="shared" si="244"/>
        <v>5.076142131979695E-3</v>
      </c>
      <c r="CP16" s="63"/>
      <c r="CQ16" s="163">
        <f t="shared" si="245"/>
        <v>0</v>
      </c>
      <c r="CR16" s="63"/>
      <c r="CS16" s="128">
        <f t="shared" si="246"/>
        <v>0</v>
      </c>
      <c r="CT16" s="61">
        <v>140</v>
      </c>
      <c r="CU16" s="200">
        <f t="shared" si="246"/>
        <v>0.71065989847715738</v>
      </c>
    </row>
    <row r="17" spans="1:99" ht="12.75" customHeight="1" x14ac:dyDescent="0.2">
      <c r="A17" s="238"/>
      <c r="B17" s="162">
        <v>61</v>
      </c>
      <c r="C17" s="162" t="s">
        <v>109</v>
      </c>
      <c r="D17" s="162" t="s">
        <v>110</v>
      </c>
      <c r="E17" s="162" t="s">
        <v>5</v>
      </c>
      <c r="F17" s="162" t="s">
        <v>59</v>
      </c>
      <c r="G17" s="105">
        <v>317</v>
      </c>
      <c r="H17" s="162">
        <f t="shared" si="162"/>
        <v>306</v>
      </c>
      <c r="I17" s="163">
        <f t="shared" si="1"/>
        <v>0.96529968454258674</v>
      </c>
      <c r="J17" s="188">
        <v>4</v>
      </c>
      <c r="K17" s="163">
        <f t="shared" si="2"/>
        <v>1.2618296529968454E-2</v>
      </c>
      <c r="L17" s="188">
        <v>2</v>
      </c>
      <c r="M17" s="163">
        <f t="shared" si="2"/>
        <v>6.3091482649842269E-3</v>
      </c>
      <c r="N17" s="188">
        <v>51</v>
      </c>
      <c r="O17" s="163">
        <f t="shared" ref="O17" si="596">N17/$G17</f>
        <v>0.16088328075709779</v>
      </c>
      <c r="P17" s="188">
        <v>3</v>
      </c>
      <c r="Q17" s="163">
        <f t="shared" ref="Q17" si="597">P17/$G17</f>
        <v>9.4637223974763408E-3</v>
      </c>
      <c r="R17" s="188">
        <v>3</v>
      </c>
      <c r="S17" s="163">
        <f t="shared" ref="S17" si="598">R17/$G17</f>
        <v>9.4637223974763408E-3</v>
      </c>
      <c r="T17" s="188">
        <v>6</v>
      </c>
      <c r="U17" s="163">
        <f t="shared" ref="U17" si="599">T17/$G17</f>
        <v>1.8927444794952682E-2</v>
      </c>
      <c r="V17" s="188">
        <v>19</v>
      </c>
      <c r="W17" s="163">
        <f t="shared" ref="W17" si="600">V17/$G17</f>
        <v>5.993690851735016E-2</v>
      </c>
      <c r="X17" s="188">
        <v>15</v>
      </c>
      <c r="Y17" s="163">
        <f t="shared" ref="Y17" si="601">X17/$G17</f>
        <v>4.7318611987381701E-2</v>
      </c>
      <c r="Z17" s="188">
        <v>10</v>
      </c>
      <c r="AA17" s="163">
        <f t="shared" ref="AA17" si="602">Z17/$G17</f>
        <v>3.1545741324921134E-2</v>
      </c>
      <c r="AB17" s="188">
        <v>3</v>
      </c>
      <c r="AC17" s="163">
        <f t="shared" ref="AC17" si="603">AB17/$G17</f>
        <v>9.4637223974763408E-3</v>
      </c>
      <c r="AD17" s="188">
        <v>6</v>
      </c>
      <c r="AE17" s="163">
        <f t="shared" ref="AE17" si="604">AD17/$G17</f>
        <v>1.8927444794952682E-2</v>
      </c>
      <c r="AF17" s="188">
        <v>4</v>
      </c>
      <c r="AG17" s="163">
        <f t="shared" ref="AG17" si="605">AF17/$G17</f>
        <v>1.2618296529968454E-2</v>
      </c>
      <c r="AH17" s="188">
        <v>4</v>
      </c>
      <c r="AI17" s="163">
        <f t="shared" ref="AI17" si="606">AH17/$G17</f>
        <v>1.2618296529968454E-2</v>
      </c>
      <c r="AJ17" s="188">
        <v>11</v>
      </c>
      <c r="AK17" s="163">
        <f t="shared" ref="AK17" si="607">AJ17/$G17</f>
        <v>3.4700315457413249E-2</v>
      </c>
      <c r="AL17" s="188"/>
      <c r="AM17" s="163">
        <f t="shared" ref="AM17" si="608">AL17/$G17</f>
        <v>0</v>
      </c>
      <c r="AN17" s="188">
        <v>59</v>
      </c>
      <c r="AO17" s="163">
        <f t="shared" ref="AO17" si="609">AN17/$G17</f>
        <v>0.18611987381703471</v>
      </c>
      <c r="AP17" s="188">
        <v>1</v>
      </c>
      <c r="AQ17" s="163">
        <f t="shared" ref="AQ17" si="610">AP17/$G17</f>
        <v>3.1545741324921135E-3</v>
      </c>
      <c r="AR17" s="188"/>
      <c r="AS17" s="163">
        <f t="shared" ref="AS17" si="611">AR17/$G17</f>
        <v>0</v>
      </c>
      <c r="AT17" s="188"/>
      <c r="AU17" s="163">
        <f t="shared" ref="AU17" si="612">AT17/$G17</f>
        <v>0</v>
      </c>
      <c r="AV17" s="188">
        <v>12</v>
      </c>
      <c r="AW17" s="163">
        <f t="shared" ref="AW17" si="613">AV17/$G17</f>
        <v>3.7854889589905363E-2</v>
      </c>
      <c r="AX17" s="188">
        <v>35</v>
      </c>
      <c r="AY17" s="163">
        <f t="shared" ref="AY17" si="614">AX17/$G17</f>
        <v>0.11041009463722397</v>
      </c>
      <c r="AZ17" s="188">
        <v>1</v>
      </c>
      <c r="BA17" s="163">
        <f t="shared" ref="BA17" si="615">AZ17/$G17</f>
        <v>3.1545741324921135E-3</v>
      </c>
      <c r="BB17" s="188">
        <v>18</v>
      </c>
      <c r="BC17" s="163">
        <f t="shared" ref="BC17" si="616">BB17/$G17</f>
        <v>5.6782334384858045E-2</v>
      </c>
      <c r="BD17" s="188"/>
      <c r="BE17" s="163">
        <f t="shared" ref="BE17" si="617">BD17/$G17</f>
        <v>0</v>
      </c>
      <c r="BF17" s="188">
        <v>23</v>
      </c>
      <c r="BG17" s="163">
        <f t="shared" ref="BG17" si="618">BF17/$G17</f>
        <v>7.2555205047318619E-2</v>
      </c>
      <c r="BH17" s="188"/>
      <c r="BI17" s="163">
        <f t="shared" ref="BI17" si="619">BH17/$G17</f>
        <v>0</v>
      </c>
      <c r="BJ17" s="188">
        <v>6</v>
      </c>
      <c r="BK17" s="163">
        <f t="shared" ref="BK17" si="620">BJ17/$G17</f>
        <v>1.8927444794952682E-2</v>
      </c>
      <c r="BL17" s="188"/>
      <c r="BM17" s="163">
        <f t="shared" ref="BM17" si="621">BL17/$G17</f>
        <v>0</v>
      </c>
      <c r="BN17" s="64"/>
      <c r="BO17" s="163">
        <f t="shared" ref="BO17" si="622">BN17/$G17</f>
        <v>0</v>
      </c>
      <c r="BP17" s="64">
        <v>1</v>
      </c>
      <c r="BQ17" s="163">
        <f t="shared" ref="BQ17" si="623">BP17/$G17</f>
        <v>3.1545741324921135E-3</v>
      </c>
      <c r="BR17" s="64">
        <v>3</v>
      </c>
      <c r="BS17" s="163">
        <f t="shared" ref="BS17" si="624">BR17/$G17</f>
        <v>9.4637223974763408E-3</v>
      </c>
      <c r="BT17" s="64">
        <v>1</v>
      </c>
      <c r="BU17" s="163">
        <f t="shared" ref="BU17" si="625">BT17/$G17</f>
        <v>3.1545741324921135E-3</v>
      </c>
      <c r="BV17" s="188"/>
      <c r="BW17" s="163">
        <f t="shared" ref="BW17" si="626">BV17/$G17</f>
        <v>0</v>
      </c>
      <c r="BX17" s="64"/>
      <c r="BY17" s="163">
        <f t="shared" ref="BY17" si="627">BX17/$G17</f>
        <v>0</v>
      </c>
      <c r="BZ17" s="64"/>
      <c r="CA17" s="163">
        <f t="shared" ref="CA17" si="628">BZ17/$G17</f>
        <v>0</v>
      </c>
      <c r="CB17" s="64">
        <v>1</v>
      </c>
      <c r="CC17" s="163">
        <f t="shared" ref="CC17" si="629">CB17/$G17</f>
        <v>3.1545741324921135E-3</v>
      </c>
      <c r="CD17" s="64"/>
      <c r="CE17" s="163">
        <f t="shared" ref="CE17" si="630">CD17/$G17</f>
        <v>0</v>
      </c>
      <c r="CF17" s="188"/>
      <c r="CG17" s="163">
        <f t="shared" ref="CG17" si="631">CF17/$G17</f>
        <v>0</v>
      </c>
      <c r="CH17" s="188"/>
      <c r="CI17" s="163">
        <f t="shared" ref="CI17" si="632">CH17/$G17</f>
        <v>0</v>
      </c>
      <c r="CJ17" s="188"/>
      <c r="CK17" s="163">
        <f t="shared" ref="CK17" si="633">CJ17/$G17</f>
        <v>0</v>
      </c>
      <c r="CL17" s="64">
        <v>1</v>
      </c>
      <c r="CM17" s="163">
        <f t="shared" ref="CM17" si="634">CL17/$G17</f>
        <v>3.1545741324921135E-3</v>
      </c>
      <c r="CN17" s="63">
        <v>3</v>
      </c>
      <c r="CO17" s="163">
        <f t="shared" si="244"/>
        <v>9.4637223974763408E-3</v>
      </c>
      <c r="CP17" s="63"/>
      <c r="CQ17" s="163">
        <f t="shared" si="245"/>
        <v>0</v>
      </c>
      <c r="CR17" s="63"/>
      <c r="CS17" s="128">
        <f t="shared" si="246"/>
        <v>0</v>
      </c>
      <c r="CT17" s="61">
        <v>176</v>
      </c>
      <c r="CU17" s="200">
        <f t="shared" si="246"/>
        <v>0.55520504731861198</v>
      </c>
    </row>
    <row r="18" spans="1:99" ht="12.75" customHeight="1" x14ac:dyDescent="0.2">
      <c r="A18" s="238"/>
      <c r="B18" s="162">
        <v>55</v>
      </c>
      <c r="C18" s="162" t="s">
        <v>235</v>
      </c>
      <c r="D18" s="162" t="s">
        <v>236</v>
      </c>
      <c r="E18" s="162" t="s">
        <v>5</v>
      </c>
      <c r="F18" s="162" t="s">
        <v>52</v>
      </c>
      <c r="G18" s="105">
        <v>34</v>
      </c>
      <c r="H18" s="162">
        <f t="shared" si="162"/>
        <v>31</v>
      </c>
      <c r="I18" s="163">
        <f t="shared" si="1"/>
        <v>0.91176470588235292</v>
      </c>
      <c r="J18" s="188">
        <v>1</v>
      </c>
      <c r="K18" s="163">
        <f t="shared" si="2"/>
        <v>2.9411764705882353E-2</v>
      </c>
      <c r="L18" s="188">
        <v>1</v>
      </c>
      <c r="M18" s="163">
        <f t="shared" si="2"/>
        <v>2.9411764705882353E-2</v>
      </c>
      <c r="N18" s="188">
        <v>4</v>
      </c>
      <c r="O18" s="163">
        <f t="shared" ref="O18" si="635">N18/$G18</f>
        <v>0.11764705882352941</v>
      </c>
      <c r="P18" s="188"/>
      <c r="Q18" s="163">
        <f t="shared" ref="Q18" si="636">P18/$G18</f>
        <v>0</v>
      </c>
      <c r="R18" s="188"/>
      <c r="S18" s="163">
        <f t="shared" ref="S18" si="637">R18/$G18</f>
        <v>0</v>
      </c>
      <c r="T18" s="188"/>
      <c r="U18" s="163">
        <f t="shared" ref="U18" si="638">T18/$G18</f>
        <v>0</v>
      </c>
      <c r="V18" s="188">
        <v>1</v>
      </c>
      <c r="W18" s="163">
        <f t="shared" ref="W18" si="639">V18/$G18</f>
        <v>2.9411764705882353E-2</v>
      </c>
      <c r="X18" s="188"/>
      <c r="Y18" s="163">
        <f t="shared" ref="Y18" si="640">X18/$G18</f>
        <v>0</v>
      </c>
      <c r="Z18" s="188"/>
      <c r="AA18" s="163">
        <f t="shared" ref="AA18" si="641">Z18/$G18</f>
        <v>0</v>
      </c>
      <c r="AB18" s="188"/>
      <c r="AC18" s="163">
        <f t="shared" ref="AC18" si="642">AB18/$G18</f>
        <v>0</v>
      </c>
      <c r="AD18" s="188"/>
      <c r="AE18" s="163">
        <f t="shared" ref="AE18" si="643">AD18/$G18</f>
        <v>0</v>
      </c>
      <c r="AF18" s="188"/>
      <c r="AG18" s="163">
        <f t="shared" ref="AG18" si="644">AF18/$G18</f>
        <v>0</v>
      </c>
      <c r="AH18" s="188"/>
      <c r="AI18" s="163">
        <f t="shared" ref="AI18" si="645">AH18/$G18</f>
        <v>0</v>
      </c>
      <c r="AJ18" s="188"/>
      <c r="AK18" s="163">
        <f t="shared" ref="AK18" si="646">AJ18/$G18</f>
        <v>0</v>
      </c>
      <c r="AL18" s="188"/>
      <c r="AM18" s="163">
        <f t="shared" ref="AM18" si="647">AL18/$G18</f>
        <v>0</v>
      </c>
      <c r="AN18" s="188">
        <v>1</v>
      </c>
      <c r="AO18" s="163">
        <f t="shared" ref="AO18" si="648">AN18/$G18</f>
        <v>2.9411764705882353E-2</v>
      </c>
      <c r="AP18" s="188"/>
      <c r="AQ18" s="163">
        <f t="shared" ref="AQ18" si="649">AP18/$G18</f>
        <v>0</v>
      </c>
      <c r="AR18" s="188"/>
      <c r="AS18" s="163">
        <f t="shared" ref="AS18" si="650">AR18/$G18</f>
        <v>0</v>
      </c>
      <c r="AT18" s="188">
        <v>1</v>
      </c>
      <c r="AU18" s="163">
        <f t="shared" ref="AU18" si="651">AT18/$G18</f>
        <v>2.9411764705882353E-2</v>
      </c>
      <c r="AV18" s="188"/>
      <c r="AW18" s="163">
        <f t="shared" ref="AW18" si="652">AV18/$G18</f>
        <v>0</v>
      </c>
      <c r="AX18" s="188">
        <v>4</v>
      </c>
      <c r="AY18" s="163">
        <f t="shared" ref="AY18" si="653">AX18/$G18</f>
        <v>0.11764705882352941</v>
      </c>
      <c r="AZ18" s="188"/>
      <c r="BA18" s="163">
        <f t="shared" ref="BA18" si="654">AZ18/$G18</f>
        <v>0</v>
      </c>
      <c r="BB18" s="188">
        <v>3</v>
      </c>
      <c r="BC18" s="163">
        <f t="shared" ref="BC18" si="655">BB18/$G18</f>
        <v>8.8235294117647065E-2</v>
      </c>
      <c r="BD18" s="188"/>
      <c r="BE18" s="163">
        <f t="shared" ref="BE18" si="656">BD18/$G18</f>
        <v>0</v>
      </c>
      <c r="BF18" s="188">
        <v>7</v>
      </c>
      <c r="BG18" s="163">
        <f t="shared" ref="BG18" si="657">BF18/$G18</f>
        <v>0.20588235294117646</v>
      </c>
      <c r="BH18" s="188"/>
      <c r="BI18" s="163">
        <f t="shared" ref="BI18" si="658">BH18/$G18</f>
        <v>0</v>
      </c>
      <c r="BJ18" s="188">
        <v>7</v>
      </c>
      <c r="BK18" s="163">
        <f t="shared" ref="BK18" si="659">BJ18/$G18</f>
        <v>0.20588235294117646</v>
      </c>
      <c r="BL18" s="188"/>
      <c r="BM18" s="163">
        <f t="shared" ref="BM18" si="660">BL18/$G18</f>
        <v>0</v>
      </c>
      <c r="BN18" s="64"/>
      <c r="BO18" s="163">
        <f t="shared" ref="BO18" si="661">BN18/$G18</f>
        <v>0</v>
      </c>
      <c r="BP18" s="64"/>
      <c r="BQ18" s="163">
        <f t="shared" ref="BQ18" si="662">BP18/$G18</f>
        <v>0</v>
      </c>
      <c r="BR18" s="64">
        <v>1</v>
      </c>
      <c r="BS18" s="163">
        <f t="shared" ref="BS18" si="663">BR18/$G18</f>
        <v>2.9411764705882353E-2</v>
      </c>
      <c r="BT18" s="64"/>
      <c r="BU18" s="163">
        <f t="shared" ref="BU18" si="664">BT18/$G18</f>
        <v>0</v>
      </c>
      <c r="BV18" s="188"/>
      <c r="BW18" s="163">
        <f t="shared" ref="BW18" si="665">BV18/$G18</f>
        <v>0</v>
      </c>
      <c r="BX18" s="64"/>
      <c r="BY18" s="163">
        <f t="shared" ref="BY18" si="666">BX18/$G18</f>
        <v>0</v>
      </c>
      <c r="BZ18" s="64"/>
      <c r="CA18" s="163">
        <f t="shared" ref="CA18" si="667">BZ18/$G18</f>
        <v>0</v>
      </c>
      <c r="CB18" s="64"/>
      <c r="CC18" s="163">
        <f t="shared" ref="CC18" si="668">CB18/$G18</f>
        <v>0</v>
      </c>
      <c r="CD18" s="64"/>
      <c r="CE18" s="163">
        <f t="shared" ref="CE18" si="669">CD18/$G18</f>
        <v>0</v>
      </c>
      <c r="CF18" s="188"/>
      <c r="CG18" s="163">
        <f t="shared" ref="CG18" si="670">CF18/$G18</f>
        <v>0</v>
      </c>
      <c r="CH18" s="188"/>
      <c r="CI18" s="163">
        <f t="shared" ref="CI18" si="671">CH18/$G18</f>
        <v>0</v>
      </c>
      <c r="CJ18" s="188"/>
      <c r="CK18" s="163">
        <f t="shared" ref="CK18" si="672">CJ18/$G18</f>
        <v>0</v>
      </c>
      <c r="CL18" s="64"/>
      <c r="CM18" s="163">
        <f t="shared" ref="CM18" si="673">CL18/$G18</f>
        <v>0</v>
      </c>
      <c r="CN18" s="63"/>
      <c r="CO18" s="163">
        <f t="shared" si="244"/>
        <v>0</v>
      </c>
      <c r="CP18" s="63"/>
      <c r="CQ18" s="163">
        <f t="shared" si="245"/>
        <v>0</v>
      </c>
      <c r="CR18" s="63"/>
      <c r="CS18" s="128">
        <f t="shared" si="246"/>
        <v>0</v>
      </c>
      <c r="CT18" s="61">
        <v>12</v>
      </c>
      <c r="CU18" s="200">
        <f t="shared" si="246"/>
        <v>0.35294117647058826</v>
      </c>
    </row>
    <row r="19" spans="1:99" ht="12.75" customHeight="1" x14ac:dyDescent="0.2">
      <c r="A19" s="238"/>
      <c r="B19" s="162">
        <v>50</v>
      </c>
      <c r="C19" s="162" t="s">
        <v>96</v>
      </c>
      <c r="D19" s="162" t="s">
        <v>95</v>
      </c>
      <c r="E19" s="162" t="s">
        <v>13</v>
      </c>
      <c r="F19" s="162" t="s">
        <v>52</v>
      </c>
      <c r="G19" s="105">
        <v>15</v>
      </c>
      <c r="H19" s="162">
        <f t="shared" si="162"/>
        <v>15</v>
      </c>
      <c r="I19" s="163">
        <f t="shared" si="1"/>
        <v>1</v>
      </c>
      <c r="J19" s="188">
        <v>2</v>
      </c>
      <c r="K19" s="163">
        <f t="shared" si="2"/>
        <v>0.13333333333333333</v>
      </c>
      <c r="L19" s="188"/>
      <c r="M19" s="163">
        <f t="shared" si="2"/>
        <v>0</v>
      </c>
      <c r="N19" s="188">
        <v>3</v>
      </c>
      <c r="O19" s="163">
        <f t="shared" ref="O19" si="674">N19/$G19</f>
        <v>0.2</v>
      </c>
      <c r="P19" s="188"/>
      <c r="Q19" s="163">
        <f t="shared" ref="Q19" si="675">P19/$G19</f>
        <v>0</v>
      </c>
      <c r="R19" s="188"/>
      <c r="S19" s="163">
        <f t="shared" ref="S19" si="676">R19/$G19</f>
        <v>0</v>
      </c>
      <c r="T19" s="188">
        <v>2</v>
      </c>
      <c r="U19" s="163">
        <f t="shared" ref="U19" si="677">T19/$G19</f>
        <v>0.13333333333333333</v>
      </c>
      <c r="V19" s="188"/>
      <c r="W19" s="163">
        <f t="shared" ref="W19" si="678">V19/$G19</f>
        <v>0</v>
      </c>
      <c r="X19" s="188">
        <v>1</v>
      </c>
      <c r="Y19" s="163">
        <f t="shared" ref="Y19" si="679">X19/$G19</f>
        <v>6.6666666666666666E-2</v>
      </c>
      <c r="Z19" s="188"/>
      <c r="AA19" s="163">
        <f t="shared" ref="AA19" si="680">Z19/$G19</f>
        <v>0</v>
      </c>
      <c r="AB19" s="188"/>
      <c r="AC19" s="163">
        <f t="shared" ref="AC19" si="681">AB19/$G19</f>
        <v>0</v>
      </c>
      <c r="AD19" s="188"/>
      <c r="AE19" s="163">
        <f t="shared" ref="AE19" si="682">AD19/$G19</f>
        <v>0</v>
      </c>
      <c r="AF19" s="188"/>
      <c r="AG19" s="163">
        <f t="shared" ref="AG19" si="683">AF19/$G19</f>
        <v>0</v>
      </c>
      <c r="AH19" s="188">
        <v>1</v>
      </c>
      <c r="AI19" s="163">
        <f t="shared" ref="AI19" si="684">AH19/$G19</f>
        <v>6.6666666666666666E-2</v>
      </c>
      <c r="AJ19" s="188"/>
      <c r="AK19" s="163">
        <f t="shared" ref="AK19" si="685">AJ19/$G19</f>
        <v>0</v>
      </c>
      <c r="AL19" s="188"/>
      <c r="AM19" s="163">
        <f t="shared" ref="AM19" si="686">AL19/$G19</f>
        <v>0</v>
      </c>
      <c r="AN19" s="188">
        <v>1</v>
      </c>
      <c r="AO19" s="163">
        <f t="shared" ref="AO19" si="687">AN19/$G19</f>
        <v>6.6666666666666666E-2</v>
      </c>
      <c r="AP19" s="188"/>
      <c r="AQ19" s="163">
        <f t="shared" ref="AQ19" si="688">AP19/$G19</f>
        <v>0</v>
      </c>
      <c r="AR19" s="188"/>
      <c r="AS19" s="163">
        <f t="shared" ref="AS19" si="689">AR19/$G19</f>
        <v>0</v>
      </c>
      <c r="AT19" s="188">
        <v>1</v>
      </c>
      <c r="AU19" s="163">
        <f t="shared" ref="AU19" si="690">AT19/$G19</f>
        <v>6.6666666666666666E-2</v>
      </c>
      <c r="AV19" s="188"/>
      <c r="AW19" s="163">
        <f t="shared" ref="AW19" si="691">AV19/$G19</f>
        <v>0</v>
      </c>
      <c r="AX19" s="188"/>
      <c r="AY19" s="163">
        <f t="shared" ref="AY19" si="692">AX19/$G19</f>
        <v>0</v>
      </c>
      <c r="AZ19" s="188"/>
      <c r="BA19" s="163">
        <f t="shared" ref="BA19" si="693">AZ19/$G19</f>
        <v>0</v>
      </c>
      <c r="BB19" s="188">
        <v>1</v>
      </c>
      <c r="BC19" s="163">
        <f t="shared" ref="BC19" si="694">BB19/$G19</f>
        <v>6.6666666666666666E-2</v>
      </c>
      <c r="BD19" s="188"/>
      <c r="BE19" s="163">
        <f t="shared" ref="BE19" si="695">BD19/$G19</f>
        <v>0</v>
      </c>
      <c r="BF19" s="188"/>
      <c r="BG19" s="163">
        <f t="shared" ref="BG19" si="696">BF19/$G19</f>
        <v>0</v>
      </c>
      <c r="BH19" s="188"/>
      <c r="BI19" s="163">
        <f t="shared" ref="BI19" si="697">BH19/$G19</f>
        <v>0</v>
      </c>
      <c r="BJ19" s="188">
        <v>3</v>
      </c>
      <c r="BK19" s="163">
        <f t="shared" ref="BK19" si="698">BJ19/$G19</f>
        <v>0.2</v>
      </c>
      <c r="BL19" s="188"/>
      <c r="BM19" s="163">
        <f t="shared" ref="BM19" si="699">BL19/$G19</f>
        <v>0</v>
      </c>
      <c r="BN19" s="64"/>
      <c r="BO19" s="163">
        <f t="shared" ref="BO19" si="700">BN19/$G19</f>
        <v>0</v>
      </c>
      <c r="BP19" s="64"/>
      <c r="BQ19" s="163">
        <f t="shared" ref="BQ19" si="701">BP19/$G19</f>
        <v>0</v>
      </c>
      <c r="BR19" s="64"/>
      <c r="BS19" s="163">
        <f t="shared" ref="BS19" si="702">BR19/$G19</f>
        <v>0</v>
      </c>
      <c r="BT19" s="64"/>
      <c r="BU19" s="163">
        <f t="shared" ref="BU19" si="703">BT19/$G19</f>
        <v>0</v>
      </c>
      <c r="BV19" s="188"/>
      <c r="BW19" s="163">
        <f t="shared" ref="BW19" si="704">BV19/$G19</f>
        <v>0</v>
      </c>
      <c r="BX19" s="64"/>
      <c r="BY19" s="163">
        <f t="shared" ref="BY19" si="705">BX19/$G19</f>
        <v>0</v>
      </c>
      <c r="BZ19" s="64"/>
      <c r="CA19" s="163">
        <f t="shared" ref="CA19" si="706">BZ19/$G19</f>
        <v>0</v>
      </c>
      <c r="CB19" s="64"/>
      <c r="CC19" s="163">
        <f t="shared" ref="CC19" si="707">CB19/$G19</f>
        <v>0</v>
      </c>
      <c r="CD19" s="64"/>
      <c r="CE19" s="163">
        <f t="shared" ref="CE19" si="708">CD19/$G19</f>
        <v>0</v>
      </c>
      <c r="CF19" s="188"/>
      <c r="CG19" s="163">
        <f t="shared" ref="CG19" si="709">CF19/$G19</f>
        <v>0</v>
      </c>
      <c r="CH19" s="188"/>
      <c r="CI19" s="163">
        <f t="shared" ref="CI19" si="710">CH19/$G19</f>
        <v>0</v>
      </c>
      <c r="CJ19" s="188"/>
      <c r="CK19" s="163">
        <f t="shared" ref="CK19" si="711">CJ19/$G19</f>
        <v>0</v>
      </c>
      <c r="CL19" s="64"/>
      <c r="CM19" s="163">
        <f t="shared" ref="CM19" si="712">CL19/$G19</f>
        <v>0</v>
      </c>
      <c r="CN19" s="63"/>
      <c r="CO19" s="163">
        <f t="shared" si="244"/>
        <v>0</v>
      </c>
      <c r="CP19" s="63"/>
      <c r="CQ19" s="163">
        <f t="shared" si="245"/>
        <v>0</v>
      </c>
      <c r="CR19" s="63"/>
      <c r="CS19" s="128">
        <f t="shared" si="246"/>
        <v>0</v>
      </c>
      <c r="CT19" s="61">
        <v>10</v>
      </c>
      <c r="CU19" s="200">
        <f t="shared" si="246"/>
        <v>0.66666666666666663</v>
      </c>
    </row>
    <row r="20" spans="1:99" ht="12.75" customHeight="1" x14ac:dyDescent="0.2">
      <c r="A20" s="238"/>
      <c r="B20" s="162">
        <v>48</v>
      </c>
      <c r="C20" s="162" t="s">
        <v>89</v>
      </c>
      <c r="D20" s="162" t="s">
        <v>82</v>
      </c>
      <c r="E20" s="162" t="s">
        <v>5</v>
      </c>
      <c r="F20" s="162" t="s">
        <v>52</v>
      </c>
      <c r="G20" s="105">
        <v>31</v>
      </c>
      <c r="H20" s="162">
        <f t="shared" si="162"/>
        <v>31</v>
      </c>
      <c r="I20" s="163">
        <f t="shared" si="1"/>
        <v>1</v>
      </c>
      <c r="J20" s="188">
        <v>2</v>
      </c>
      <c r="K20" s="163">
        <f t="shared" si="2"/>
        <v>6.4516129032258063E-2</v>
      </c>
      <c r="L20" s="188">
        <v>1</v>
      </c>
      <c r="M20" s="163">
        <f t="shared" si="2"/>
        <v>3.2258064516129031E-2</v>
      </c>
      <c r="N20" s="188">
        <v>7</v>
      </c>
      <c r="O20" s="163">
        <f t="shared" ref="O20" si="713">N20/$G20</f>
        <v>0.22580645161290322</v>
      </c>
      <c r="P20" s="188"/>
      <c r="Q20" s="163">
        <f t="shared" ref="Q20" si="714">P20/$G20</f>
        <v>0</v>
      </c>
      <c r="R20" s="188"/>
      <c r="S20" s="163">
        <f t="shared" ref="S20" si="715">R20/$G20</f>
        <v>0</v>
      </c>
      <c r="T20" s="188">
        <v>1</v>
      </c>
      <c r="U20" s="163">
        <f t="shared" ref="U20" si="716">T20/$G20</f>
        <v>3.2258064516129031E-2</v>
      </c>
      <c r="V20" s="188">
        <v>3</v>
      </c>
      <c r="W20" s="163">
        <f t="shared" ref="W20" si="717">V20/$G20</f>
        <v>9.6774193548387094E-2</v>
      </c>
      <c r="X20" s="188"/>
      <c r="Y20" s="163">
        <f t="shared" ref="Y20" si="718">X20/$G20</f>
        <v>0</v>
      </c>
      <c r="Z20" s="188"/>
      <c r="AA20" s="163">
        <f t="shared" ref="AA20" si="719">Z20/$G20</f>
        <v>0</v>
      </c>
      <c r="AB20" s="188"/>
      <c r="AC20" s="163">
        <f t="shared" ref="AC20" si="720">AB20/$G20</f>
        <v>0</v>
      </c>
      <c r="AD20" s="188"/>
      <c r="AE20" s="163">
        <f t="shared" ref="AE20" si="721">AD20/$G20</f>
        <v>0</v>
      </c>
      <c r="AF20" s="188"/>
      <c r="AG20" s="163">
        <f t="shared" ref="AG20" si="722">AF20/$G20</f>
        <v>0</v>
      </c>
      <c r="AH20" s="188">
        <v>1</v>
      </c>
      <c r="AI20" s="163">
        <f t="shared" ref="AI20" si="723">AH20/$G20</f>
        <v>3.2258064516129031E-2</v>
      </c>
      <c r="AJ20" s="188"/>
      <c r="AK20" s="163">
        <f t="shared" ref="AK20" si="724">AJ20/$G20</f>
        <v>0</v>
      </c>
      <c r="AL20" s="188"/>
      <c r="AM20" s="163">
        <f t="shared" ref="AM20" si="725">AL20/$G20</f>
        <v>0</v>
      </c>
      <c r="AN20" s="188">
        <v>7</v>
      </c>
      <c r="AO20" s="163">
        <f t="shared" ref="AO20" si="726">AN20/$G20</f>
        <v>0.22580645161290322</v>
      </c>
      <c r="AP20" s="188"/>
      <c r="AQ20" s="163">
        <f t="shared" ref="AQ20" si="727">AP20/$G20</f>
        <v>0</v>
      </c>
      <c r="AR20" s="188"/>
      <c r="AS20" s="163">
        <f t="shared" ref="AS20" si="728">AR20/$G20</f>
        <v>0</v>
      </c>
      <c r="AT20" s="188">
        <v>3</v>
      </c>
      <c r="AU20" s="163">
        <f t="shared" ref="AU20" si="729">AT20/$G20</f>
        <v>9.6774193548387094E-2</v>
      </c>
      <c r="AV20" s="188"/>
      <c r="AW20" s="163">
        <f t="shared" ref="AW20" si="730">AV20/$G20</f>
        <v>0</v>
      </c>
      <c r="AX20" s="188">
        <v>1</v>
      </c>
      <c r="AY20" s="163">
        <f t="shared" ref="AY20" si="731">AX20/$G20</f>
        <v>3.2258064516129031E-2</v>
      </c>
      <c r="AZ20" s="188"/>
      <c r="BA20" s="163">
        <f t="shared" ref="BA20" si="732">AZ20/$G20</f>
        <v>0</v>
      </c>
      <c r="BB20" s="188">
        <v>2</v>
      </c>
      <c r="BC20" s="163">
        <f t="shared" ref="BC20" si="733">BB20/$G20</f>
        <v>6.4516129032258063E-2</v>
      </c>
      <c r="BD20" s="188"/>
      <c r="BE20" s="163">
        <f t="shared" ref="BE20" si="734">BD20/$G20</f>
        <v>0</v>
      </c>
      <c r="BF20" s="188">
        <v>1</v>
      </c>
      <c r="BG20" s="163">
        <f t="shared" ref="BG20" si="735">BF20/$G20</f>
        <v>3.2258064516129031E-2</v>
      </c>
      <c r="BH20" s="188"/>
      <c r="BI20" s="163">
        <f t="shared" ref="BI20" si="736">BH20/$G20</f>
        <v>0</v>
      </c>
      <c r="BJ20" s="188"/>
      <c r="BK20" s="163">
        <f t="shared" ref="BK20" si="737">BJ20/$G20</f>
        <v>0</v>
      </c>
      <c r="BL20" s="188"/>
      <c r="BM20" s="163">
        <f t="shared" ref="BM20" si="738">BL20/$G20</f>
        <v>0</v>
      </c>
      <c r="BN20" s="64"/>
      <c r="BO20" s="163">
        <f t="shared" ref="BO20" si="739">BN20/$G20</f>
        <v>0</v>
      </c>
      <c r="BP20" s="64"/>
      <c r="BQ20" s="163">
        <f t="shared" ref="BQ20" si="740">BP20/$G20</f>
        <v>0</v>
      </c>
      <c r="BR20" s="64">
        <v>1</v>
      </c>
      <c r="BS20" s="163">
        <f t="shared" ref="BS20" si="741">BR20/$G20</f>
        <v>3.2258064516129031E-2</v>
      </c>
      <c r="BT20" s="64"/>
      <c r="BU20" s="163">
        <f t="shared" ref="BU20" si="742">BT20/$G20</f>
        <v>0</v>
      </c>
      <c r="BV20" s="188"/>
      <c r="BW20" s="163">
        <f t="shared" ref="BW20" si="743">BV20/$G20</f>
        <v>0</v>
      </c>
      <c r="BX20" s="64">
        <v>1</v>
      </c>
      <c r="BY20" s="163">
        <f t="shared" ref="BY20" si="744">BX20/$G20</f>
        <v>3.2258064516129031E-2</v>
      </c>
      <c r="BZ20" s="64"/>
      <c r="CA20" s="163">
        <f t="shared" ref="CA20" si="745">BZ20/$G20</f>
        <v>0</v>
      </c>
      <c r="CB20" s="64"/>
      <c r="CC20" s="163">
        <f t="shared" ref="CC20" si="746">CB20/$G20</f>
        <v>0</v>
      </c>
      <c r="CD20" s="64"/>
      <c r="CE20" s="163">
        <f t="shared" ref="CE20" si="747">CD20/$G20</f>
        <v>0</v>
      </c>
      <c r="CF20" s="188"/>
      <c r="CG20" s="163">
        <f t="shared" ref="CG20" si="748">CF20/$G20</f>
        <v>0</v>
      </c>
      <c r="CH20" s="188"/>
      <c r="CI20" s="163">
        <f t="shared" ref="CI20" si="749">CH20/$G20</f>
        <v>0</v>
      </c>
      <c r="CJ20" s="188"/>
      <c r="CK20" s="163">
        <f t="shared" ref="CK20" si="750">CJ20/$G20</f>
        <v>0</v>
      </c>
      <c r="CL20" s="64"/>
      <c r="CM20" s="163">
        <f t="shared" ref="CM20" si="751">CL20/$G20</f>
        <v>0</v>
      </c>
      <c r="CN20" s="63"/>
      <c r="CO20" s="163">
        <f t="shared" si="244"/>
        <v>0</v>
      </c>
      <c r="CP20" s="63"/>
      <c r="CQ20" s="163">
        <f t="shared" si="245"/>
        <v>0</v>
      </c>
      <c r="CR20" s="63"/>
      <c r="CS20" s="128">
        <f t="shared" si="246"/>
        <v>0</v>
      </c>
      <c r="CT20" s="61">
        <v>20</v>
      </c>
      <c r="CU20" s="200">
        <f t="shared" si="246"/>
        <v>0.64516129032258063</v>
      </c>
    </row>
    <row r="21" spans="1:99" ht="12.75" customHeight="1" x14ac:dyDescent="0.2">
      <c r="A21" s="238"/>
      <c r="B21" s="162">
        <v>49</v>
      </c>
      <c r="C21" s="162" t="s">
        <v>238</v>
      </c>
      <c r="D21" s="162" t="s">
        <v>82</v>
      </c>
      <c r="E21" s="162" t="s">
        <v>5</v>
      </c>
      <c r="F21" s="162" t="s">
        <v>52</v>
      </c>
      <c r="G21" s="105">
        <v>39</v>
      </c>
      <c r="H21" s="162">
        <f t="shared" si="162"/>
        <v>41</v>
      </c>
      <c r="I21" s="163">
        <f t="shared" si="1"/>
        <v>1.0512820512820513</v>
      </c>
      <c r="J21" s="188">
        <v>5</v>
      </c>
      <c r="K21" s="163">
        <f t="shared" si="2"/>
        <v>0.12820512820512819</v>
      </c>
      <c r="L21" s="188">
        <v>1</v>
      </c>
      <c r="M21" s="163">
        <f t="shared" si="2"/>
        <v>2.564102564102564E-2</v>
      </c>
      <c r="N21" s="188">
        <v>9</v>
      </c>
      <c r="O21" s="163">
        <f t="shared" ref="O21" si="752">N21/$G21</f>
        <v>0.23076923076923078</v>
      </c>
      <c r="P21" s="188"/>
      <c r="Q21" s="163">
        <f t="shared" ref="Q21" si="753">P21/$G21</f>
        <v>0</v>
      </c>
      <c r="R21" s="188"/>
      <c r="S21" s="163">
        <f t="shared" ref="S21" si="754">R21/$G21</f>
        <v>0</v>
      </c>
      <c r="T21" s="188">
        <v>1</v>
      </c>
      <c r="U21" s="163">
        <f t="shared" ref="U21" si="755">T21/$G21</f>
        <v>2.564102564102564E-2</v>
      </c>
      <c r="V21" s="188">
        <v>3</v>
      </c>
      <c r="W21" s="163">
        <f t="shared" ref="W21" si="756">V21/$G21</f>
        <v>7.6923076923076927E-2</v>
      </c>
      <c r="X21" s="188"/>
      <c r="Y21" s="163">
        <f t="shared" ref="Y21" si="757">X21/$G21</f>
        <v>0</v>
      </c>
      <c r="Z21" s="188"/>
      <c r="AA21" s="163">
        <f t="shared" ref="AA21" si="758">Z21/$G21</f>
        <v>0</v>
      </c>
      <c r="AB21" s="188"/>
      <c r="AC21" s="163">
        <f t="shared" ref="AC21" si="759">AB21/$G21</f>
        <v>0</v>
      </c>
      <c r="AD21" s="188"/>
      <c r="AE21" s="163">
        <f t="shared" ref="AE21" si="760">AD21/$G21</f>
        <v>0</v>
      </c>
      <c r="AF21" s="188"/>
      <c r="AG21" s="163">
        <f t="shared" ref="AG21" si="761">AF21/$G21</f>
        <v>0</v>
      </c>
      <c r="AH21" s="188">
        <v>1</v>
      </c>
      <c r="AI21" s="163">
        <f t="shared" ref="AI21" si="762">AH21/$G21</f>
        <v>2.564102564102564E-2</v>
      </c>
      <c r="AJ21" s="188"/>
      <c r="AK21" s="163">
        <f t="shared" ref="AK21" si="763">AJ21/$G21</f>
        <v>0</v>
      </c>
      <c r="AL21" s="188"/>
      <c r="AM21" s="163">
        <f t="shared" ref="AM21" si="764">AL21/$G21</f>
        <v>0</v>
      </c>
      <c r="AN21" s="188">
        <v>10</v>
      </c>
      <c r="AO21" s="163">
        <f t="shared" ref="AO21" si="765">AN21/$G21</f>
        <v>0.25641025641025639</v>
      </c>
      <c r="AP21" s="188"/>
      <c r="AQ21" s="163">
        <f t="shared" ref="AQ21" si="766">AP21/$G21</f>
        <v>0</v>
      </c>
      <c r="AR21" s="188"/>
      <c r="AS21" s="163">
        <f t="shared" ref="AS21" si="767">AR21/$G21</f>
        <v>0</v>
      </c>
      <c r="AT21" s="188">
        <v>1</v>
      </c>
      <c r="AU21" s="163">
        <f t="shared" ref="AU21" si="768">AT21/$G21</f>
        <v>2.564102564102564E-2</v>
      </c>
      <c r="AV21" s="188"/>
      <c r="AW21" s="163">
        <f t="shared" ref="AW21" si="769">AV21/$G21</f>
        <v>0</v>
      </c>
      <c r="AX21" s="188">
        <v>5</v>
      </c>
      <c r="AY21" s="163">
        <f t="shared" ref="AY21" si="770">AX21/$G21</f>
        <v>0.12820512820512819</v>
      </c>
      <c r="AZ21" s="188"/>
      <c r="BA21" s="163">
        <f t="shared" ref="BA21" si="771">AZ21/$G21</f>
        <v>0</v>
      </c>
      <c r="BB21" s="188">
        <v>1</v>
      </c>
      <c r="BC21" s="163">
        <f t="shared" ref="BC21" si="772">BB21/$G21</f>
        <v>2.564102564102564E-2</v>
      </c>
      <c r="BD21" s="188"/>
      <c r="BE21" s="163">
        <f t="shared" ref="BE21" si="773">BD21/$G21</f>
        <v>0</v>
      </c>
      <c r="BF21" s="188"/>
      <c r="BG21" s="163">
        <f t="shared" ref="BG21" si="774">BF21/$G21</f>
        <v>0</v>
      </c>
      <c r="BH21" s="188"/>
      <c r="BI21" s="163">
        <f t="shared" ref="BI21" si="775">BH21/$G21</f>
        <v>0</v>
      </c>
      <c r="BJ21" s="188">
        <v>1</v>
      </c>
      <c r="BK21" s="163">
        <f t="shared" ref="BK21" si="776">BJ21/$G21</f>
        <v>2.564102564102564E-2</v>
      </c>
      <c r="BL21" s="188"/>
      <c r="BM21" s="163">
        <f t="shared" ref="BM21" si="777">BL21/$G21</f>
        <v>0</v>
      </c>
      <c r="BN21" s="64"/>
      <c r="BO21" s="163">
        <f t="shared" ref="BO21" si="778">BN21/$G21</f>
        <v>0</v>
      </c>
      <c r="BP21" s="64"/>
      <c r="BQ21" s="163">
        <f t="shared" ref="BQ21" si="779">BP21/$G21</f>
        <v>0</v>
      </c>
      <c r="BR21" s="64">
        <v>1</v>
      </c>
      <c r="BS21" s="163">
        <f t="shared" ref="BS21" si="780">BR21/$G21</f>
        <v>2.564102564102564E-2</v>
      </c>
      <c r="BT21" s="64"/>
      <c r="BU21" s="163">
        <f t="shared" ref="BU21" si="781">BT21/$G21</f>
        <v>0</v>
      </c>
      <c r="BV21" s="188"/>
      <c r="BW21" s="163">
        <f t="shared" ref="BW21" si="782">BV21/$G21</f>
        <v>0</v>
      </c>
      <c r="BX21" s="64">
        <v>1</v>
      </c>
      <c r="BY21" s="163">
        <f t="shared" ref="BY21" si="783">BX21/$G21</f>
        <v>2.564102564102564E-2</v>
      </c>
      <c r="BZ21" s="64">
        <v>1</v>
      </c>
      <c r="CA21" s="163">
        <f t="shared" ref="CA21" si="784">BZ21/$G21</f>
        <v>2.564102564102564E-2</v>
      </c>
      <c r="CB21" s="64"/>
      <c r="CC21" s="163">
        <f t="shared" ref="CC21" si="785">CB21/$G21</f>
        <v>0</v>
      </c>
      <c r="CD21" s="64"/>
      <c r="CE21" s="163">
        <f t="shared" ref="CE21" si="786">CD21/$G21</f>
        <v>0</v>
      </c>
      <c r="CF21" s="188"/>
      <c r="CG21" s="163">
        <f t="shared" ref="CG21" si="787">CF21/$G21</f>
        <v>0</v>
      </c>
      <c r="CH21" s="188"/>
      <c r="CI21" s="163">
        <f t="shared" ref="CI21" si="788">CH21/$G21</f>
        <v>0</v>
      </c>
      <c r="CJ21" s="188"/>
      <c r="CK21" s="163">
        <f t="shared" ref="CK21" si="789">CJ21/$G21</f>
        <v>0</v>
      </c>
      <c r="CL21" s="64"/>
      <c r="CM21" s="163">
        <f t="shared" ref="CM21" si="790">CL21/$G21</f>
        <v>0</v>
      </c>
      <c r="CN21" s="63"/>
      <c r="CO21" s="163">
        <f t="shared" si="244"/>
        <v>0</v>
      </c>
      <c r="CP21" s="63"/>
      <c r="CQ21" s="163">
        <f t="shared" si="245"/>
        <v>0</v>
      </c>
      <c r="CR21" s="63"/>
      <c r="CS21" s="128">
        <f t="shared" si="246"/>
        <v>0</v>
      </c>
      <c r="CT21" s="61">
        <v>21</v>
      </c>
      <c r="CU21" s="200">
        <f t="shared" si="246"/>
        <v>0.53846153846153844</v>
      </c>
    </row>
    <row r="22" spans="1:99" ht="12.75" customHeight="1" x14ac:dyDescent="0.2">
      <c r="A22" s="238"/>
      <c r="B22" s="162">
        <v>20</v>
      </c>
      <c r="C22" s="162" t="s">
        <v>94</v>
      </c>
      <c r="D22" s="162" t="s">
        <v>237</v>
      </c>
      <c r="E22" s="162" t="s">
        <v>5</v>
      </c>
      <c r="F22" s="162" t="s">
        <v>52</v>
      </c>
      <c r="G22" s="105">
        <v>48</v>
      </c>
      <c r="H22" s="162">
        <f t="shared" si="162"/>
        <v>46</v>
      </c>
      <c r="I22" s="163">
        <f t="shared" si="1"/>
        <v>0.95833333333333337</v>
      </c>
      <c r="J22" s="188">
        <v>1</v>
      </c>
      <c r="K22" s="163">
        <f t="shared" si="2"/>
        <v>2.0833333333333332E-2</v>
      </c>
      <c r="L22" s="188">
        <v>1</v>
      </c>
      <c r="M22" s="163">
        <f t="shared" si="2"/>
        <v>2.0833333333333332E-2</v>
      </c>
      <c r="N22" s="188">
        <v>7</v>
      </c>
      <c r="O22" s="163">
        <f t="shared" ref="O22" si="791">N22/$G22</f>
        <v>0.14583333333333334</v>
      </c>
      <c r="P22" s="188"/>
      <c r="Q22" s="163">
        <f t="shared" ref="Q22" si="792">P22/$G22</f>
        <v>0</v>
      </c>
      <c r="R22" s="188"/>
      <c r="S22" s="163">
        <f t="shared" ref="S22" si="793">R22/$G22</f>
        <v>0</v>
      </c>
      <c r="T22" s="188">
        <v>1</v>
      </c>
      <c r="U22" s="163">
        <f t="shared" ref="U22" si="794">T22/$G22</f>
        <v>2.0833333333333332E-2</v>
      </c>
      <c r="V22" s="188">
        <v>5</v>
      </c>
      <c r="W22" s="163">
        <f t="shared" ref="W22" si="795">V22/$G22</f>
        <v>0.10416666666666667</v>
      </c>
      <c r="X22" s="188"/>
      <c r="Y22" s="163">
        <f t="shared" ref="Y22" si="796">X22/$G22</f>
        <v>0</v>
      </c>
      <c r="Z22" s="188"/>
      <c r="AA22" s="163">
        <f t="shared" ref="AA22" si="797">Z22/$G22</f>
        <v>0</v>
      </c>
      <c r="AB22" s="188"/>
      <c r="AC22" s="163">
        <f t="shared" ref="AC22" si="798">AB22/$G22</f>
        <v>0</v>
      </c>
      <c r="AD22" s="188"/>
      <c r="AE22" s="163">
        <f t="shared" ref="AE22" si="799">AD22/$G22</f>
        <v>0</v>
      </c>
      <c r="AF22" s="188"/>
      <c r="AG22" s="163">
        <f t="shared" ref="AG22" si="800">AF22/$G22</f>
        <v>0</v>
      </c>
      <c r="AH22" s="188"/>
      <c r="AI22" s="163">
        <f t="shared" ref="AI22" si="801">AH22/$G22</f>
        <v>0</v>
      </c>
      <c r="AJ22" s="188"/>
      <c r="AK22" s="163">
        <f t="shared" ref="AK22" si="802">AJ22/$G22</f>
        <v>0</v>
      </c>
      <c r="AL22" s="188"/>
      <c r="AM22" s="163">
        <f t="shared" ref="AM22" si="803">AL22/$G22</f>
        <v>0</v>
      </c>
      <c r="AN22" s="188">
        <v>7</v>
      </c>
      <c r="AO22" s="163">
        <f t="shared" ref="AO22" si="804">AN22/$G22</f>
        <v>0.14583333333333334</v>
      </c>
      <c r="AP22" s="188"/>
      <c r="AQ22" s="163">
        <f t="shared" ref="AQ22" si="805">AP22/$G22</f>
        <v>0</v>
      </c>
      <c r="AR22" s="188"/>
      <c r="AS22" s="163">
        <f t="shared" ref="AS22" si="806">AR22/$G22</f>
        <v>0</v>
      </c>
      <c r="AT22" s="188"/>
      <c r="AU22" s="163">
        <f t="shared" ref="AU22" si="807">AT22/$G22</f>
        <v>0</v>
      </c>
      <c r="AV22" s="188">
        <v>2</v>
      </c>
      <c r="AW22" s="163">
        <f t="shared" ref="AW22" si="808">AV22/$G22</f>
        <v>4.1666666666666664E-2</v>
      </c>
      <c r="AX22" s="188">
        <v>7</v>
      </c>
      <c r="AY22" s="163">
        <f t="shared" ref="AY22" si="809">AX22/$G22</f>
        <v>0.14583333333333334</v>
      </c>
      <c r="AZ22" s="188"/>
      <c r="BA22" s="163">
        <f t="shared" ref="BA22" si="810">AZ22/$G22</f>
        <v>0</v>
      </c>
      <c r="BB22" s="188">
        <v>3</v>
      </c>
      <c r="BC22" s="163">
        <f t="shared" ref="BC22" si="811">BB22/$G22</f>
        <v>6.25E-2</v>
      </c>
      <c r="BD22" s="188"/>
      <c r="BE22" s="163">
        <f t="shared" ref="BE22" si="812">BD22/$G22</f>
        <v>0</v>
      </c>
      <c r="BF22" s="188">
        <v>5</v>
      </c>
      <c r="BG22" s="163">
        <f t="shared" ref="BG22" si="813">BF22/$G22</f>
        <v>0.10416666666666667</v>
      </c>
      <c r="BH22" s="188"/>
      <c r="BI22" s="163">
        <f t="shared" ref="BI22" si="814">BH22/$G22</f>
        <v>0</v>
      </c>
      <c r="BJ22" s="188">
        <v>3</v>
      </c>
      <c r="BK22" s="163">
        <f t="shared" ref="BK22" si="815">BJ22/$G22</f>
        <v>6.25E-2</v>
      </c>
      <c r="BL22" s="188">
        <v>1</v>
      </c>
      <c r="BM22" s="163">
        <f t="shared" ref="BM22" si="816">BL22/$G22</f>
        <v>2.0833333333333332E-2</v>
      </c>
      <c r="BN22" s="64"/>
      <c r="BO22" s="163">
        <f t="shared" ref="BO22" si="817">BN22/$G22</f>
        <v>0</v>
      </c>
      <c r="BP22" s="64"/>
      <c r="BQ22" s="163">
        <f t="shared" ref="BQ22" si="818">BP22/$G22</f>
        <v>0</v>
      </c>
      <c r="BR22" s="64">
        <v>1</v>
      </c>
      <c r="BS22" s="163">
        <f t="shared" ref="BS22" si="819">BR22/$G22</f>
        <v>2.0833333333333332E-2</v>
      </c>
      <c r="BT22" s="64"/>
      <c r="BU22" s="163">
        <f t="shared" ref="BU22" si="820">BT22/$G22</f>
        <v>0</v>
      </c>
      <c r="BV22" s="188"/>
      <c r="BW22" s="163">
        <f t="shared" ref="BW22" si="821">BV22/$G22</f>
        <v>0</v>
      </c>
      <c r="BX22" s="64"/>
      <c r="BY22" s="163">
        <f t="shared" ref="BY22" si="822">BX22/$G22</f>
        <v>0</v>
      </c>
      <c r="BZ22" s="64"/>
      <c r="CA22" s="163">
        <f t="shared" ref="CA22" si="823">BZ22/$G22</f>
        <v>0</v>
      </c>
      <c r="CB22" s="64"/>
      <c r="CC22" s="163">
        <f t="shared" ref="CC22" si="824">CB22/$G22</f>
        <v>0</v>
      </c>
      <c r="CD22" s="64">
        <v>1</v>
      </c>
      <c r="CE22" s="163">
        <f t="shared" ref="CE22" si="825">CD22/$G22</f>
        <v>2.0833333333333332E-2</v>
      </c>
      <c r="CF22" s="188"/>
      <c r="CG22" s="163">
        <f t="shared" ref="CG22" si="826">CF22/$G22</f>
        <v>0</v>
      </c>
      <c r="CH22" s="188"/>
      <c r="CI22" s="163">
        <f t="shared" ref="CI22" si="827">CH22/$G22</f>
        <v>0</v>
      </c>
      <c r="CJ22" s="188"/>
      <c r="CK22" s="163">
        <f t="shared" ref="CK22" si="828">CJ22/$G22</f>
        <v>0</v>
      </c>
      <c r="CL22" s="64"/>
      <c r="CM22" s="163">
        <f t="shared" ref="CM22" si="829">CL22/$G22</f>
        <v>0</v>
      </c>
      <c r="CN22" s="63">
        <v>1</v>
      </c>
      <c r="CO22" s="163">
        <f t="shared" si="244"/>
        <v>2.0833333333333332E-2</v>
      </c>
      <c r="CP22" s="63"/>
      <c r="CQ22" s="163">
        <f t="shared" si="245"/>
        <v>0</v>
      </c>
      <c r="CR22" s="63"/>
      <c r="CS22" s="128">
        <f t="shared" si="246"/>
        <v>0</v>
      </c>
      <c r="CT22" s="61">
        <v>23</v>
      </c>
      <c r="CU22" s="200">
        <f t="shared" si="246"/>
        <v>0.47916666666666669</v>
      </c>
    </row>
    <row r="23" spans="1:99" ht="12.75" customHeight="1" x14ac:dyDescent="0.2">
      <c r="A23" s="238"/>
      <c r="B23" s="162">
        <v>1</v>
      </c>
      <c r="C23" s="162" t="s">
        <v>239</v>
      </c>
      <c r="D23" s="162" t="s">
        <v>240</v>
      </c>
      <c r="E23" s="162" t="s">
        <v>0</v>
      </c>
      <c r="F23" s="162" t="s">
        <v>72</v>
      </c>
      <c r="G23" s="105">
        <v>139</v>
      </c>
      <c r="H23" s="162">
        <f t="shared" si="162"/>
        <v>136</v>
      </c>
      <c r="I23" s="163">
        <f t="shared" si="1"/>
        <v>0.97841726618705038</v>
      </c>
      <c r="J23" s="188">
        <v>3</v>
      </c>
      <c r="K23" s="163">
        <f t="shared" si="2"/>
        <v>2.1582733812949641E-2</v>
      </c>
      <c r="L23" s="188">
        <v>1</v>
      </c>
      <c r="M23" s="163">
        <f t="shared" si="2"/>
        <v>7.1942446043165471E-3</v>
      </c>
      <c r="N23" s="188">
        <v>3</v>
      </c>
      <c r="O23" s="163">
        <f t="shared" ref="O23" si="830">N23/$G23</f>
        <v>2.1582733812949641E-2</v>
      </c>
      <c r="P23" s="188"/>
      <c r="Q23" s="163">
        <f t="shared" ref="Q23" si="831">P23/$G23</f>
        <v>0</v>
      </c>
      <c r="R23" s="188">
        <v>6</v>
      </c>
      <c r="S23" s="163">
        <f t="shared" ref="S23" si="832">R23/$G23</f>
        <v>4.3165467625899283E-2</v>
      </c>
      <c r="T23" s="188"/>
      <c r="U23" s="163">
        <f t="shared" ref="U23" si="833">T23/$G23</f>
        <v>0</v>
      </c>
      <c r="V23" s="188">
        <v>9</v>
      </c>
      <c r="W23" s="163">
        <f t="shared" ref="W23" si="834">V23/$G23</f>
        <v>6.4748201438848921E-2</v>
      </c>
      <c r="X23" s="188"/>
      <c r="Y23" s="163">
        <f t="shared" ref="Y23" si="835">X23/$G23</f>
        <v>0</v>
      </c>
      <c r="Z23" s="188"/>
      <c r="AA23" s="163">
        <f t="shared" ref="AA23" si="836">Z23/$G23</f>
        <v>0</v>
      </c>
      <c r="AB23" s="188"/>
      <c r="AC23" s="163">
        <f t="shared" ref="AC23" si="837">AB23/$G23</f>
        <v>0</v>
      </c>
      <c r="AD23" s="188"/>
      <c r="AE23" s="163">
        <f t="shared" ref="AE23" si="838">AD23/$G23</f>
        <v>0</v>
      </c>
      <c r="AF23" s="188"/>
      <c r="AG23" s="163">
        <f t="shared" ref="AG23" si="839">AF23/$G23</f>
        <v>0</v>
      </c>
      <c r="AH23" s="188">
        <v>1</v>
      </c>
      <c r="AI23" s="163">
        <f t="shared" ref="AI23" si="840">AH23/$G23</f>
        <v>7.1942446043165471E-3</v>
      </c>
      <c r="AJ23" s="188"/>
      <c r="AK23" s="163">
        <f t="shared" ref="AK23" si="841">AJ23/$G23</f>
        <v>0</v>
      </c>
      <c r="AL23" s="188"/>
      <c r="AM23" s="163">
        <f t="shared" ref="AM23" si="842">AL23/$G23</f>
        <v>0</v>
      </c>
      <c r="AN23" s="188">
        <v>45</v>
      </c>
      <c r="AO23" s="163">
        <f t="shared" ref="AO23" si="843">AN23/$G23</f>
        <v>0.32374100719424459</v>
      </c>
      <c r="AP23" s="188"/>
      <c r="AQ23" s="163">
        <f t="shared" ref="AQ23" si="844">AP23/$G23</f>
        <v>0</v>
      </c>
      <c r="AR23" s="188"/>
      <c r="AS23" s="163">
        <f t="shared" ref="AS23" si="845">AR23/$G23</f>
        <v>0</v>
      </c>
      <c r="AT23" s="188"/>
      <c r="AU23" s="163">
        <f t="shared" ref="AU23" si="846">AT23/$G23</f>
        <v>0</v>
      </c>
      <c r="AV23" s="188">
        <v>4</v>
      </c>
      <c r="AW23" s="163">
        <f t="shared" ref="AW23" si="847">AV23/$G23</f>
        <v>2.8776978417266189E-2</v>
      </c>
      <c r="AX23" s="188">
        <v>26</v>
      </c>
      <c r="AY23" s="163">
        <f t="shared" ref="AY23" si="848">AX23/$G23</f>
        <v>0.18705035971223022</v>
      </c>
      <c r="AZ23" s="188"/>
      <c r="BA23" s="163">
        <f t="shared" ref="BA23" si="849">AZ23/$G23</f>
        <v>0</v>
      </c>
      <c r="BB23" s="188">
        <v>21</v>
      </c>
      <c r="BC23" s="163">
        <f t="shared" ref="BC23" si="850">BB23/$G23</f>
        <v>0.15107913669064749</v>
      </c>
      <c r="BD23" s="188"/>
      <c r="BE23" s="163">
        <f t="shared" ref="BE23" si="851">BD23/$G23</f>
        <v>0</v>
      </c>
      <c r="BF23" s="188">
        <v>9</v>
      </c>
      <c r="BG23" s="163">
        <f t="shared" ref="BG23" si="852">BF23/$G23</f>
        <v>6.4748201438848921E-2</v>
      </c>
      <c r="BH23" s="188"/>
      <c r="BI23" s="163">
        <f t="shared" ref="BI23" si="853">BH23/$G23</f>
        <v>0</v>
      </c>
      <c r="BJ23" s="188">
        <v>6</v>
      </c>
      <c r="BK23" s="163">
        <f t="shared" ref="BK23" si="854">BJ23/$G23</f>
        <v>4.3165467625899283E-2</v>
      </c>
      <c r="BL23" s="188">
        <v>1</v>
      </c>
      <c r="BM23" s="163">
        <f t="shared" ref="BM23" si="855">BL23/$G23</f>
        <v>7.1942446043165471E-3</v>
      </c>
      <c r="BN23" s="64"/>
      <c r="BO23" s="163">
        <f t="shared" ref="BO23" si="856">BN23/$G23</f>
        <v>0</v>
      </c>
      <c r="BP23" s="64"/>
      <c r="BQ23" s="163">
        <f t="shared" ref="BQ23" si="857">BP23/$G23</f>
        <v>0</v>
      </c>
      <c r="BR23" s="64">
        <v>1</v>
      </c>
      <c r="BS23" s="163">
        <f t="shared" ref="BS23" si="858">BR23/$G23</f>
        <v>7.1942446043165471E-3</v>
      </c>
      <c r="BT23" s="64"/>
      <c r="BU23" s="163">
        <f t="shared" ref="BU23" si="859">BT23/$G23</f>
        <v>0</v>
      </c>
      <c r="BV23" s="188"/>
      <c r="BW23" s="163">
        <f t="shared" ref="BW23" si="860">BV23/$G23</f>
        <v>0</v>
      </c>
      <c r="BX23" s="64"/>
      <c r="BY23" s="163">
        <f t="shared" ref="BY23" si="861">BX23/$G23</f>
        <v>0</v>
      </c>
      <c r="BZ23" s="64"/>
      <c r="CA23" s="163">
        <f t="shared" ref="CA23" si="862">BZ23/$G23</f>
        <v>0</v>
      </c>
      <c r="CB23" s="64"/>
      <c r="CC23" s="163">
        <f t="shared" ref="CC23" si="863">CB23/$G23</f>
        <v>0</v>
      </c>
      <c r="CD23" s="64"/>
      <c r="CE23" s="163">
        <f t="shared" ref="CE23" si="864">CD23/$G23</f>
        <v>0</v>
      </c>
      <c r="CF23" s="188"/>
      <c r="CG23" s="163">
        <f t="shared" ref="CG23" si="865">CF23/$G23</f>
        <v>0</v>
      </c>
      <c r="CH23" s="188"/>
      <c r="CI23" s="163">
        <f t="shared" ref="CI23" si="866">CH23/$G23</f>
        <v>0</v>
      </c>
      <c r="CJ23" s="188"/>
      <c r="CK23" s="163">
        <f t="shared" ref="CK23" si="867">CJ23/$G23</f>
        <v>0</v>
      </c>
      <c r="CL23" s="64"/>
      <c r="CM23" s="163">
        <f t="shared" ref="CM23" si="868">CL23/$G23</f>
        <v>0</v>
      </c>
      <c r="CN23" s="63"/>
      <c r="CO23" s="163">
        <f t="shared" si="244"/>
        <v>0</v>
      </c>
      <c r="CP23" s="63"/>
      <c r="CQ23" s="163">
        <f t="shared" si="245"/>
        <v>0</v>
      </c>
      <c r="CR23" s="63"/>
      <c r="CS23" s="128">
        <f t="shared" si="246"/>
        <v>0</v>
      </c>
      <c r="CT23" s="61">
        <v>32</v>
      </c>
      <c r="CU23" s="200">
        <f t="shared" si="246"/>
        <v>0.23021582733812951</v>
      </c>
    </row>
    <row r="24" spans="1:99" ht="12.75" customHeight="1" x14ac:dyDescent="0.2">
      <c r="A24" s="238"/>
      <c r="B24" s="162">
        <v>61</v>
      </c>
      <c r="C24" s="162" t="s">
        <v>87</v>
      </c>
      <c r="D24" s="162" t="s">
        <v>241</v>
      </c>
      <c r="E24" s="162" t="s">
        <v>5</v>
      </c>
      <c r="F24" s="162" t="s">
        <v>35</v>
      </c>
      <c r="G24" s="105">
        <v>159</v>
      </c>
      <c r="H24" s="162">
        <f t="shared" si="162"/>
        <v>159</v>
      </c>
      <c r="I24" s="163">
        <f t="shared" si="1"/>
        <v>1</v>
      </c>
      <c r="J24" s="188">
        <v>1</v>
      </c>
      <c r="K24" s="163">
        <f t="shared" si="2"/>
        <v>6.2893081761006293E-3</v>
      </c>
      <c r="L24" s="188"/>
      <c r="M24" s="163">
        <f t="shared" si="2"/>
        <v>0</v>
      </c>
      <c r="N24" s="188">
        <v>34</v>
      </c>
      <c r="O24" s="163">
        <f t="shared" ref="O24" si="869">N24/$G24</f>
        <v>0.21383647798742139</v>
      </c>
      <c r="P24" s="188">
        <v>11</v>
      </c>
      <c r="Q24" s="163">
        <f t="shared" ref="Q24" si="870">P24/$G24</f>
        <v>6.9182389937106917E-2</v>
      </c>
      <c r="R24" s="188">
        <v>10</v>
      </c>
      <c r="S24" s="163">
        <f t="shared" ref="S24" si="871">R24/$G24</f>
        <v>6.2893081761006289E-2</v>
      </c>
      <c r="T24" s="188">
        <v>15</v>
      </c>
      <c r="U24" s="163">
        <f t="shared" ref="U24" si="872">T24/$G24</f>
        <v>9.4339622641509441E-2</v>
      </c>
      <c r="V24" s="188">
        <v>21</v>
      </c>
      <c r="W24" s="163">
        <f t="shared" ref="W24" si="873">V24/$G24</f>
        <v>0.13207547169811321</v>
      </c>
      <c r="X24" s="188">
        <v>8</v>
      </c>
      <c r="Y24" s="163">
        <f t="shared" ref="Y24" si="874">X24/$G24</f>
        <v>5.0314465408805034E-2</v>
      </c>
      <c r="Z24" s="188">
        <v>10</v>
      </c>
      <c r="AA24" s="163">
        <f t="shared" ref="AA24" si="875">Z24/$G24</f>
        <v>6.2893081761006289E-2</v>
      </c>
      <c r="AB24" s="188"/>
      <c r="AC24" s="163">
        <f t="shared" ref="AC24" si="876">AB24/$G24</f>
        <v>0</v>
      </c>
      <c r="AD24" s="188">
        <v>3</v>
      </c>
      <c r="AE24" s="163">
        <f t="shared" ref="AE24" si="877">AD24/$G24</f>
        <v>1.8867924528301886E-2</v>
      </c>
      <c r="AF24" s="188"/>
      <c r="AG24" s="163">
        <f t="shared" ref="AG24" si="878">AF24/$G24</f>
        <v>0</v>
      </c>
      <c r="AH24" s="188">
        <v>9</v>
      </c>
      <c r="AI24" s="163">
        <f t="shared" ref="AI24" si="879">AH24/$G24</f>
        <v>5.6603773584905662E-2</v>
      </c>
      <c r="AJ24" s="188">
        <v>4</v>
      </c>
      <c r="AK24" s="163">
        <f t="shared" ref="AK24" si="880">AJ24/$G24</f>
        <v>2.5157232704402517E-2</v>
      </c>
      <c r="AL24" s="188">
        <v>3</v>
      </c>
      <c r="AM24" s="163">
        <f t="shared" ref="AM24" si="881">AL24/$G24</f>
        <v>1.8867924528301886E-2</v>
      </c>
      <c r="AN24" s="188">
        <v>8</v>
      </c>
      <c r="AO24" s="163">
        <f t="shared" ref="AO24" si="882">AN24/$G24</f>
        <v>5.0314465408805034E-2</v>
      </c>
      <c r="AP24" s="188"/>
      <c r="AQ24" s="163">
        <f t="shared" ref="AQ24" si="883">AP24/$G24</f>
        <v>0</v>
      </c>
      <c r="AR24" s="188"/>
      <c r="AS24" s="163">
        <f t="shared" ref="AS24" si="884">AR24/$G24</f>
        <v>0</v>
      </c>
      <c r="AT24" s="188">
        <v>2</v>
      </c>
      <c r="AU24" s="163">
        <f t="shared" ref="AU24" si="885">AT24/$G24</f>
        <v>1.2578616352201259E-2</v>
      </c>
      <c r="AV24" s="188"/>
      <c r="AW24" s="163">
        <f t="shared" ref="AW24" si="886">AV24/$G24</f>
        <v>0</v>
      </c>
      <c r="AX24" s="188">
        <v>16</v>
      </c>
      <c r="AY24" s="163">
        <f t="shared" ref="AY24" si="887">AX24/$G24</f>
        <v>0.10062893081761007</v>
      </c>
      <c r="AZ24" s="188"/>
      <c r="BA24" s="163">
        <f t="shared" ref="BA24" si="888">AZ24/$G24</f>
        <v>0</v>
      </c>
      <c r="BB24" s="188">
        <v>2</v>
      </c>
      <c r="BC24" s="163">
        <f t="shared" ref="BC24" si="889">BB24/$G24</f>
        <v>1.2578616352201259E-2</v>
      </c>
      <c r="BD24" s="188">
        <v>1</v>
      </c>
      <c r="BE24" s="163">
        <f t="shared" ref="BE24" si="890">BD24/$G24</f>
        <v>6.2893081761006293E-3</v>
      </c>
      <c r="BF24" s="188">
        <v>1</v>
      </c>
      <c r="BG24" s="163">
        <f t="shared" ref="BG24" si="891">BF24/$G24</f>
        <v>6.2893081761006293E-3</v>
      </c>
      <c r="BH24" s="188"/>
      <c r="BI24" s="163">
        <f t="shared" ref="BI24" si="892">BH24/$G24</f>
        <v>0</v>
      </c>
      <c r="BJ24" s="188"/>
      <c r="BK24" s="163">
        <f t="shared" ref="BK24" si="893">BJ24/$G24</f>
        <v>0</v>
      </c>
      <c r="BL24" s="188"/>
      <c r="BM24" s="163">
        <f t="shared" ref="BM24" si="894">BL24/$G24</f>
        <v>0</v>
      </c>
      <c r="BN24" s="64"/>
      <c r="BO24" s="163">
        <f t="shared" ref="BO24" si="895">BN24/$G24</f>
        <v>0</v>
      </c>
      <c r="BP24" s="64"/>
      <c r="BQ24" s="163">
        <f t="shared" ref="BQ24" si="896">BP24/$G24</f>
        <v>0</v>
      </c>
      <c r="BR24" s="64"/>
      <c r="BS24" s="163">
        <f t="shared" ref="BS24" si="897">BR24/$G24</f>
        <v>0</v>
      </c>
      <c r="BT24" s="64"/>
      <c r="BU24" s="163">
        <f t="shared" ref="BU24" si="898">BT24/$G24</f>
        <v>0</v>
      </c>
      <c r="BV24" s="188"/>
      <c r="BW24" s="163">
        <f t="shared" ref="BW24" si="899">BV24/$G24</f>
        <v>0</v>
      </c>
      <c r="BX24" s="64"/>
      <c r="BY24" s="163">
        <f t="shared" ref="BY24" si="900">BX24/$G24</f>
        <v>0</v>
      </c>
      <c r="BZ24" s="64"/>
      <c r="CA24" s="163">
        <f t="shared" ref="CA24" si="901">BZ24/$G24</f>
        <v>0</v>
      </c>
      <c r="CB24" s="64"/>
      <c r="CC24" s="163">
        <f t="shared" ref="CC24" si="902">CB24/$G24</f>
        <v>0</v>
      </c>
      <c r="CD24" s="64"/>
      <c r="CE24" s="163">
        <f t="shared" ref="CE24" si="903">CD24/$G24</f>
        <v>0</v>
      </c>
      <c r="CF24" s="188"/>
      <c r="CG24" s="163">
        <f t="shared" ref="CG24" si="904">CF24/$G24</f>
        <v>0</v>
      </c>
      <c r="CH24" s="188"/>
      <c r="CI24" s="163">
        <f t="shared" ref="CI24" si="905">CH24/$G24</f>
        <v>0</v>
      </c>
      <c r="CJ24" s="188"/>
      <c r="CK24" s="163">
        <f t="shared" ref="CK24" si="906">CJ24/$G24</f>
        <v>0</v>
      </c>
      <c r="CL24" s="64"/>
      <c r="CM24" s="163">
        <f t="shared" ref="CM24" si="907">CL24/$G24</f>
        <v>0</v>
      </c>
      <c r="CN24" s="63"/>
      <c r="CO24" s="163">
        <f t="shared" si="244"/>
        <v>0</v>
      </c>
      <c r="CP24" s="63"/>
      <c r="CQ24" s="163">
        <f t="shared" si="245"/>
        <v>0</v>
      </c>
      <c r="CR24" s="63"/>
      <c r="CS24" s="128">
        <f t="shared" si="246"/>
        <v>0</v>
      </c>
      <c r="CT24" s="61">
        <v>132</v>
      </c>
      <c r="CU24" s="200">
        <f t="shared" si="246"/>
        <v>0.83018867924528306</v>
      </c>
    </row>
    <row r="25" spans="1:99" ht="12.75" customHeight="1" x14ac:dyDescent="0.2">
      <c r="A25" s="238"/>
      <c r="B25" s="162">
        <v>54</v>
      </c>
      <c r="C25" s="162" t="s">
        <v>94</v>
      </c>
      <c r="D25" s="162" t="s">
        <v>242</v>
      </c>
      <c r="E25" s="162" t="s">
        <v>13</v>
      </c>
      <c r="F25" s="162" t="s">
        <v>35</v>
      </c>
      <c r="G25" s="105">
        <v>219</v>
      </c>
      <c r="H25" s="162">
        <f t="shared" si="162"/>
        <v>217</v>
      </c>
      <c r="I25" s="163">
        <f t="shared" si="1"/>
        <v>0.9908675799086758</v>
      </c>
      <c r="J25" s="188">
        <v>5</v>
      </c>
      <c r="K25" s="163">
        <f t="shared" si="2"/>
        <v>2.2831050228310501E-2</v>
      </c>
      <c r="L25" s="188">
        <v>3</v>
      </c>
      <c r="M25" s="163">
        <f t="shared" si="2"/>
        <v>1.3698630136986301E-2</v>
      </c>
      <c r="N25" s="188">
        <v>27</v>
      </c>
      <c r="O25" s="163">
        <f t="shared" ref="O25" si="908">N25/$G25</f>
        <v>0.12328767123287671</v>
      </c>
      <c r="P25" s="188">
        <v>32</v>
      </c>
      <c r="Q25" s="163">
        <f t="shared" ref="Q25" si="909">P25/$G25</f>
        <v>0.14611872146118721</v>
      </c>
      <c r="R25" s="188">
        <v>2</v>
      </c>
      <c r="S25" s="163">
        <f t="shared" ref="S25" si="910">R25/$G25</f>
        <v>9.1324200913242004E-3</v>
      </c>
      <c r="T25" s="188">
        <v>68</v>
      </c>
      <c r="U25" s="163">
        <f t="shared" ref="U25" si="911">T25/$G25</f>
        <v>0.31050228310502281</v>
      </c>
      <c r="V25" s="188">
        <v>6</v>
      </c>
      <c r="W25" s="163">
        <f t="shared" ref="W25" si="912">V25/$G25</f>
        <v>2.7397260273972601E-2</v>
      </c>
      <c r="X25" s="188">
        <v>11</v>
      </c>
      <c r="Y25" s="163">
        <f t="shared" ref="Y25" si="913">X25/$G25</f>
        <v>5.0228310502283102E-2</v>
      </c>
      <c r="Z25" s="188">
        <v>10</v>
      </c>
      <c r="AA25" s="163">
        <f t="shared" ref="AA25" si="914">Z25/$G25</f>
        <v>4.5662100456621002E-2</v>
      </c>
      <c r="AB25" s="188"/>
      <c r="AC25" s="163">
        <f t="shared" ref="AC25" si="915">AB25/$G25</f>
        <v>0</v>
      </c>
      <c r="AD25" s="188">
        <v>5</v>
      </c>
      <c r="AE25" s="163">
        <f t="shared" ref="AE25" si="916">AD25/$G25</f>
        <v>2.2831050228310501E-2</v>
      </c>
      <c r="AF25" s="188">
        <v>1</v>
      </c>
      <c r="AG25" s="163">
        <f t="shared" ref="AG25" si="917">AF25/$G25</f>
        <v>4.5662100456621002E-3</v>
      </c>
      <c r="AH25" s="188">
        <v>8</v>
      </c>
      <c r="AI25" s="163">
        <f t="shared" ref="AI25" si="918">AH25/$G25</f>
        <v>3.6529680365296802E-2</v>
      </c>
      <c r="AJ25" s="188">
        <v>6</v>
      </c>
      <c r="AK25" s="163">
        <f t="shared" ref="AK25" si="919">AJ25/$G25</f>
        <v>2.7397260273972601E-2</v>
      </c>
      <c r="AL25" s="188">
        <v>6</v>
      </c>
      <c r="AM25" s="163">
        <f t="shared" ref="AM25" si="920">AL25/$G25</f>
        <v>2.7397260273972601E-2</v>
      </c>
      <c r="AN25" s="188">
        <v>4</v>
      </c>
      <c r="AO25" s="163">
        <f t="shared" ref="AO25" si="921">AN25/$G25</f>
        <v>1.8264840182648401E-2</v>
      </c>
      <c r="AP25" s="188"/>
      <c r="AQ25" s="163">
        <f t="shared" ref="AQ25" si="922">AP25/$G25</f>
        <v>0</v>
      </c>
      <c r="AR25" s="188"/>
      <c r="AS25" s="163">
        <f t="shared" ref="AS25" si="923">AR25/$G25</f>
        <v>0</v>
      </c>
      <c r="AT25" s="188">
        <v>6</v>
      </c>
      <c r="AU25" s="163">
        <f t="shared" ref="AU25" si="924">AT25/$G25</f>
        <v>2.7397260273972601E-2</v>
      </c>
      <c r="AV25" s="188"/>
      <c r="AW25" s="163">
        <f t="shared" ref="AW25" si="925">AV25/$G25</f>
        <v>0</v>
      </c>
      <c r="AX25" s="188">
        <v>9</v>
      </c>
      <c r="AY25" s="163">
        <f t="shared" ref="AY25" si="926">AX25/$G25</f>
        <v>4.1095890410958902E-2</v>
      </c>
      <c r="AZ25" s="188"/>
      <c r="BA25" s="163">
        <f t="shared" ref="BA25" si="927">AZ25/$G25</f>
        <v>0</v>
      </c>
      <c r="BB25" s="188">
        <v>3</v>
      </c>
      <c r="BC25" s="163">
        <f t="shared" ref="BC25" si="928">BB25/$G25</f>
        <v>1.3698630136986301E-2</v>
      </c>
      <c r="BD25" s="188"/>
      <c r="BE25" s="163">
        <f t="shared" ref="BE25" si="929">BD25/$G25</f>
        <v>0</v>
      </c>
      <c r="BF25" s="188">
        <v>1</v>
      </c>
      <c r="BG25" s="163">
        <f t="shared" ref="BG25" si="930">BF25/$G25</f>
        <v>4.5662100456621002E-3</v>
      </c>
      <c r="BH25" s="188"/>
      <c r="BI25" s="163">
        <f t="shared" ref="BI25" si="931">BH25/$G25</f>
        <v>0</v>
      </c>
      <c r="BJ25" s="188">
        <v>1</v>
      </c>
      <c r="BK25" s="163">
        <f t="shared" ref="BK25" si="932">BJ25/$G25</f>
        <v>4.5662100456621002E-3</v>
      </c>
      <c r="BL25" s="188"/>
      <c r="BM25" s="163">
        <f t="shared" ref="BM25" si="933">BL25/$G25</f>
        <v>0</v>
      </c>
      <c r="BN25" s="64"/>
      <c r="BO25" s="163">
        <f t="shared" ref="BO25" si="934">BN25/$G25</f>
        <v>0</v>
      </c>
      <c r="BP25" s="64"/>
      <c r="BQ25" s="163">
        <f t="shared" ref="BQ25" si="935">BP25/$G25</f>
        <v>0</v>
      </c>
      <c r="BR25" s="64">
        <v>3</v>
      </c>
      <c r="BS25" s="163">
        <f t="shared" ref="BS25" si="936">BR25/$G25</f>
        <v>1.3698630136986301E-2</v>
      </c>
      <c r="BT25" s="64"/>
      <c r="BU25" s="163">
        <f t="shared" ref="BU25" si="937">BT25/$G25</f>
        <v>0</v>
      </c>
      <c r="BV25" s="188"/>
      <c r="BW25" s="163">
        <f t="shared" ref="BW25" si="938">BV25/$G25</f>
        <v>0</v>
      </c>
      <c r="BX25" s="64"/>
      <c r="BY25" s="163">
        <f t="shared" ref="BY25" si="939">BX25/$G25</f>
        <v>0</v>
      </c>
      <c r="BZ25" s="64"/>
      <c r="CA25" s="163">
        <f t="shared" ref="CA25" si="940">BZ25/$G25</f>
        <v>0</v>
      </c>
      <c r="CB25" s="64"/>
      <c r="CC25" s="163">
        <f t="shared" ref="CC25" si="941">CB25/$G25</f>
        <v>0</v>
      </c>
      <c r="CD25" s="64"/>
      <c r="CE25" s="163">
        <f t="shared" ref="CE25" si="942">CD25/$G25</f>
        <v>0</v>
      </c>
      <c r="CF25" s="188"/>
      <c r="CG25" s="163">
        <f t="shared" ref="CG25" si="943">CF25/$G25</f>
        <v>0</v>
      </c>
      <c r="CH25" s="188"/>
      <c r="CI25" s="163">
        <f t="shared" ref="CI25" si="944">CH25/$G25</f>
        <v>0</v>
      </c>
      <c r="CJ25" s="188"/>
      <c r="CK25" s="163">
        <f t="shared" ref="CK25" si="945">CJ25/$G25</f>
        <v>0</v>
      </c>
      <c r="CL25" s="64"/>
      <c r="CM25" s="163">
        <f t="shared" ref="CM25" si="946">CL25/$G25</f>
        <v>0</v>
      </c>
      <c r="CN25" s="63"/>
      <c r="CO25" s="163">
        <f t="shared" si="244"/>
        <v>0</v>
      </c>
      <c r="CP25" s="63"/>
      <c r="CQ25" s="163">
        <f t="shared" si="245"/>
        <v>0</v>
      </c>
      <c r="CR25" s="63"/>
      <c r="CS25" s="128">
        <f t="shared" si="246"/>
        <v>0</v>
      </c>
      <c r="CT25" s="61">
        <v>201</v>
      </c>
      <c r="CU25" s="200">
        <f t="shared" si="246"/>
        <v>0.9178082191780822</v>
      </c>
    </row>
    <row r="26" spans="1:99" ht="12.75" customHeight="1" x14ac:dyDescent="0.2">
      <c r="A26" s="238"/>
      <c r="B26" s="162">
        <v>38</v>
      </c>
      <c r="C26" s="162" t="s">
        <v>98</v>
      </c>
      <c r="D26" s="162" t="s">
        <v>186</v>
      </c>
      <c r="E26" s="162" t="s">
        <v>4</v>
      </c>
      <c r="F26" s="162" t="s">
        <v>35</v>
      </c>
      <c r="G26" s="105">
        <v>296</v>
      </c>
      <c r="H26" s="162">
        <f t="shared" si="162"/>
        <v>294</v>
      </c>
      <c r="I26" s="163">
        <f t="shared" si="1"/>
        <v>0.9932432432432432</v>
      </c>
      <c r="J26" s="188">
        <v>6</v>
      </c>
      <c r="K26" s="163">
        <f t="shared" si="2"/>
        <v>2.0270270270270271E-2</v>
      </c>
      <c r="L26" s="188">
        <v>11</v>
      </c>
      <c r="M26" s="163">
        <f t="shared" si="2"/>
        <v>3.7162162162162164E-2</v>
      </c>
      <c r="N26" s="188">
        <v>33</v>
      </c>
      <c r="O26" s="163">
        <f t="shared" ref="O26" si="947">N26/$G26</f>
        <v>0.11148648648648649</v>
      </c>
      <c r="P26" s="188">
        <v>19</v>
      </c>
      <c r="Q26" s="163">
        <f t="shared" ref="Q26" si="948">P26/$G26</f>
        <v>6.4189189189189186E-2</v>
      </c>
      <c r="R26" s="188">
        <v>16</v>
      </c>
      <c r="S26" s="163">
        <f t="shared" ref="S26" si="949">R26/$G26</f>
        <v>5.4054054054054057E-2</v>
      </c>
      <c r="T26" s="188">
        <v>16</v>
      </c>
      <c r="U26" s="163">
        <f t="shared" ref="U26" si="950">T26/$G26</f>
        <v>5.4054054054054057E-2</v>
      </c>
      <c r="V26" s="188">
        <v>50</v>
      </c>
      <c r="W26" s="163">
        <f t="shared" ref="W26" si="951">V26/$G26</f>
        <v>0.16891891891891891</v>
      </c>
      <c r="X26" s="188">
        <v>16</v>
      </c>
      <c r="Y26" s="163">
        <f t="shared" ref="Y26" si="952">X26/$G26</f>
        <v>5.4054054054054057E-2</v>
      </c>
      <c r="Z26" s="188">
        <v>22</v>
      </c>
      <c r="AA26" s="163">
        <f t="shared" ref="AA26" si="953">Z26/$G26</f>
        <v>7.4324324324324328E-2</v>
      </c>
      <c r="AB26" s="188">
        <v>2</v>
      </c>
      <c r="AC26" s="163">
        <f t="shared" ref="AC26" si="954">AB26/$G26</f>
        <v>6.7567567567567571E-3</v>
      </c>
      <c r="AD26" s="188">
        <v>22</v>
      </c>
      <c r="AE26" s="163">
        <f t="shared" ref="AE26" si="955">AD26/$G26</f>
        <v>7.4324324324324328E-2</v>
      </c>
      <c r="AF26" s="188"/>
      <c r="AG26" s="163">
        <f t="shared" ref="AG26" si="956">AF26/$G26</f>
        <v>0</v>
      </c>
      <c r="AH26" s="188">
        <v>20</v>
      </c>
      <c r="AI26" s="163">
        <f t="shared" ref="AI26" si="957">AH26/$G26</f>
        <v>6.7567567567567571E-2</v>
      </c>
      <c r="AJ26" s="188">
        <v>10</v>
      </c>
      <c r="AK26" s="163">
        <f t="shared" ref="AK26" si="958">AJ26/$G26</f>
        <v>3.3783783783783786E-2</v>
      </c>
      <c r="AL26" s="188">
        <v>6</v>
      </c>
      <c r="AM26" s="163">
        <f t="shared" ref="AM26" si="959">AL26/$G26</f>
        <v>2.0270270270270271E-2</v>
      </c>
      <c r="AN26" s="188">
        <v>7</v>
      </c>
      <c r="AO26" s="163">
        <f t="shared" ref="AO26" si="960">AN26/$G26</f>
        <v>2.364864864864865E-2</v>
      </c>
      <c r="AP26" s="188">
        <v>1</v>
      </c>
      <c r="AQ26" s="163">
        <f t="shared" ref="AQ26" si="961">AP26/$G26</f>
        <v>3.3783783783783786E-3</v>
      </c>
      <c r="AR26" s="188"/>
      <c r="AS26" s="163">
        <f t="shared" ref="AS26" si="962">AR26/$G26</f>
        <v>0</v>
      </c>
      <c r="AT26" s="188">
        <v>6</v>
      </c>
      <c r="AU26" s="163">
        <f t="shared" ref="AU26" si="963">AT26/$G26</f>
        <v>2.0270270270270271E-2</v>
      </c>
      <c r="AV26" s="188">
        <v>1</v>
      </c>
      <c r="AW26" s="163">
        <f t="shared" ref="AW26" si="964">AV26/$G26</f>
        <v>3.3783783783783786E-3</v>
      </c>
      <c r="AX26" s="188">
        <v>18</v>
      </c>
      <c r="AY26" s="163">
        <f t="shared" ref="AY26" si="965">AX26/$G26</f>
        <v>6.0810810810810814E-2</v>
      </c>
      <c r="AZ26" s="188">
        <v>2</v>
      </c>
      <c r="BA26" s="163">
        <f t="shared" ref="BA26" si="966">AZ26/$G26</f>
        <v>6.7567567567567571E-3</v>
      </c>
      <c r="BB26" s="188">
        <v>2</v>
      </c>
      <c r="BC26" s="163">
        <f t="shared" ref="BC26" si="967">BB26/$G26</f>
        <v>6.7567567567567571E-3</v>
      </c>
      <c r="BD26" s="188">
        <v>1</v>
      </c>
      <c r="BE26" s="163">
        <f t="shared" ref="BE26" si="968">BD26/$G26</f>
        <v>3.3783783783783786E-3</v>
      </c>
      <c r="BF26" s="188">
        <v>3</v>
      </c>
      <c r="BG26" s="163">
        <f t="shared" ref="BG26" si="969">BF26/$G26</f>
        <v>1.0135135135135136E-2</v>
      </c>
      <c r="BH26" s="188">
        <v>1</v>
      </c>
      <c r="BI26" s="163">
        <f t="shared" ref="BI26" si="970">BH26/$G26</f>
        <v>3.3783783783783786E-3</v>
      </c>
      <c r="BJ26" s="188">
        <v>1</v>
      </c>
      <c r="BK26" s="163">
        <f t="shared" ref="BK26" si="971">BJ26/$G26</f>
        <v>3.3783783783783786E-3</v>
      </c>
      <c r="BL26" s="188">
        <v>1</v>
      </c>
      <c r="BM26" s="163">
        <f t="shared" ref="BM26" si="972">BL26/$G26</f>
        <v>3.3783783783783786E-3</v>
      </c>
      <c r="BN26" s="64">
        <v>1</v>
      </c>
      <c r="BO26" s="163">
        <f t="shared" ref="BO26" si="973">BN26/$G26</f>
        <v>3.3783783783783786E-3</v>
      </c>
      <c r="BP26" s="64"/>
      <c r="BQ26" s="163">
        <f t="shared" ref="BQ26" si="974">BP26/$G26</f>
        <v>0</v>
      </c>
      <c r="BR26" s="64"/>
      <c r="BS26" s="163">
        <f t="shared" ref="BS26" si="975">BR26/$G26</f>
        <v>0</v>
      </c>
      <c r="BT26" s="64"/>
      <c r="BU26" s="163">
        <f t="shared" ref="BU26" si="976">BT26/$G26</f>
        <v>0</v>
      </c>
      <c r="BV26" s="188"/>
      <c r="BW26" s="163">
        <f t="shared" ref="BW26" si="977">BV26/$G26</f>
        <v>0</v>
      </c>
      <c r="BX26" s="64"/>
      <c r="BY26" s="163">
        <f t="shared" ref="BY26" si="978">BX26/$G26</f>
        <v>0</v>
      </c>
      <c r="BZ26" s="64"/>
      <c r="CA26" s="163">
        <f t="shared" ref="CA26" si="979">BZ26/$G26</f>
        <v>0</v>
      </c>
      <c r="CB26" s="64"/>
      <c r="CC26" s="163">
        <f t="shared" ref="CC26" si="980">CB26/$G26</f>
        <v>0</v>
      </c>
      <c r="CD26" s="64"/>
      <c r="CE26" s="163">
        <f t="shared" ref="CE26" si="981">CD26/$G26</f>
        <v>0</v>
      </c>
      <c r="CF26" s="188"/>
      <c r="CG26" s="163">
        <f t="shared" ref="CG26" si="982">CF26/$G26</f>
        <v>0</v>
      </c>
      <c r="CH26" s="188"/>
      <c r="CI26" s="163">
        <f t="shared" ref="CI26" si="983">CH26/$G26</f>
        <v>0</v>
      </c>
      <c r="CJ26" s="188"/>
      <c r="CK26" s="163">
        <f t="shared" ref="CK26" si="984">CJ26/$G26</f>
        <v>0</v>
      </c>
      <c r="CL26" s="64"/>
      <c r="CM26" s="163">
        <f t="shared" ref="CM26" si="985">CL26/$G26</f>
        <v>0</v>
      </c>
      <c r="CN26" s="63"/>
      <c r="CO26" s="163">
        <f t="shared" si="244"/>
        <v>0</v>
      </c>
      <c r="CP26" s="63"/>
      <c r="CQ26" s="163">
        <f t="shared" si="245"/>
        <v>0</v>
      </c>
      <c r="CR26" s="63"/>
      <c r="CS26" s="128">
        <f t="shared" si="246"/>
        <v>0</v>
      </c>
      <c r="CT26" s="61">
        <v>265</v>
      </c>
      <c r="CU26" s="200">
        <f t="shared" si="246"/>
        <v>0.89527027027027029</v>
      </c>
    </row>
    <row r="27" spans="1:99" ht="12.75" customHeight="1" thickBot="1" x14ac:dyDescent="0.25">
      <c r="A27" s="239"/>
      <c r="B27" s="164">
        <v>13</v>
      </c>
      <c r="C27" s="164" t="s">
        <v>98</v>
      </c>
      <c r="D27" s="164" t="s">
        <v>243</v>
      </c>
      <c r="E27" s="164" t="s">
        <v>5</v>
      </c>
      <c r="F27" s="164" t="s">
        <v>35</v>
      </c>
      <c r="G27" s="168">
        <v>500</v>
      </c>
      <c r="H27" s="164">
        <f t="shared" si="162"/>
        <v>493</v>
      </c>
      <c r="I27" s="165">
        <f t="shared" si="1"/>
        <v>0.98599999999999999</v>
      </c>
      <c r="J27" s="189">
        <v>6</v>
      </c>
      <c r="K27" s="165">
        <f t="shared" si="2"/>
        <v>1.2E-2</v>
      </c>
      <c r="L27" s="189">
        <v>6</v>
      </c>
      <c r="M27" s="165">
        <f t="shared" si="2"/>
        <v>1.2E-2</v>
      </c>
      <c r="N27" s="189">
        <v>113</v>
      </c>
      <c r="O27" s="165">
        <f t="shared" ref="O27" si="986">N27/$G27</f>
        <v>0.22600000000000001</v>
      </c>
      <c r="P27" s="189">
        <v>26</v>
      </c>
      <c r="Q27" s="165">
        <f t="shared" ref="Q27" si="987">P27/$G27</f>
        <v>5.1999999999999998E-2</v>
      </c>
      <c r="R27" s="189">
        <v>19</v>
      </c>
      <c r="S27" s="165">
        <f t="shared" ref="S27" si="988">R27/$G27</f>
        <v>3.7999999999999999E-2</v>
      </c>
      <c r="T27" s="189">
        <v>36</v>
      </c>
      <c r="U27" s="165">
        <f t="shared" ref="U27" si="989">T27/$G27</f>
        <v>7.1999999999999995E-2</v>
      </c>
      <c r="V27" s="189">
        <v>49</v>
      </c>
      <c r="W27" s="165">
        <f t="shared" ref="W27" si="990">V27/$G27</f>
        <v>9.8000000000000004E-2</v>
      </c>
      <c r="X27" s="189">
        <v>28</v>
      </c>
      <c r="Y27" s="165">
        <f t="shared" ref="Y27" si="991">X27/$G27</f>
        <v>5.6000000000000001E-2</v>
      </c>
      <c r="Z27" s="189">
        <v>37</v>
      </c>
      <c r="AA27" s="165">
        <f t="shared" ref="AA27" si="992">Z27/$G27</f>
        <v>7.3999999999999996E-2</v>
      </c>
      <c r="AB27" s="189"/>
      <c r="AC27" s="165">
        <f t="shared" ref="AC27" si="993">AB27/$G27</f>
        <v>0</v>
      </c>
      <c r="AD27" s="189">
        <v>11</v>
      </c>
      <c r="AE27" s="165">
        <f t="shared" ref="AE27" si="994">AD27/$G27</f>
        <v>2.1999999999999999E-2</v>
      </c>
      <c r="AF27" s="189">
        <v>1</v>
      </c>
      <c r="AG27" s="165">
        <f t="shared" ref="AG27" si="995">AF27/$G27</f>
        <v>2E-3</v>
      </c>
      <c r="AH27" s="189">
        <v>20</v>
      </c>
      <c r="AI27" s="165">
        <f t="shared" ref="AI27" si="996">AH27/$G27</f>
        <v>0.04</v>
      </c>
      <c r="AJ27" s="189">
        <v>22</v>
      </c>
      <c r="AK27" s="165">
        <f t="shared" ref="AK27" si="997">AJ27/$G27</f>
        <v>4.3999999999999997E-2</v>
      </c>
      <c r="AL27" s="189">
        <v>4</v>
      </c>
      <c r="AM27" s="165">
        <f t="shared" ref="AM27" si="998">AL27/$G27</f>
        <v>8.0000000000000002E-3</v>
      </c>
      <c r="AN27" s="189">
        <v>21</v>
      </c>
      <c r="AO27" s="165">
        <f t="shared" ref="AO27" si="999">AN27/$G27</f>
        <v>4.2000000000000003E-2</v>
      </c>
      <c r="AP27" s="189">
        <v>1</v>
      </c>
      <c r="AQ27" s="165">
        <f t="shared" ref="AQ27" si="1000">AP27/$G27</f>
        <v>2E-3</v>
      </c>
      <c r="AR27" s="189"/>
      <c r="AS27" s="165">
        <f t="shared" ref="AS27" si="1001">AR27/$G27</f>
        <v>0</v>
      </c>
      <c r="AT27" s="189">
        <v>24</v>
      </c>
      <c r="AU27" s="165">
        <f t="shared" ref="AU27" si="1002">AT27/$G27</f>
        <v>4.8000000000000001E-2</v>
      </c>
      <c r="AV27" s="189">
        <v>3</v>
      </c>
      <c r="AW27" s="165">
        <f t="shared" ref="AW27" si="1003">AV27/$G27</f>
        <v>6.0000000000000001E-3</v>
      </c>
      <c r="AX27" s="189">
        <v>38</v>
      </c>
      <c r="AY27" s="165">
        <f t="shared" ref="AY27" si="1004">AX27/$G27</f>
        <v>7.5999999999999998E-2</v>
      </c>
      <c r="AZ27" s="189"/>
      <c r="BA27" s="165">
        <f t="shared" ref="BA27" si="1005">AZ27/$G27</f>
        <v>0</v>
      </c>
      <c r="BB27" s="189">
        <v>5</v>
      </c>
      <c r="BC27" s="165">
        <f t="shared" ref="BC27" si="1006">BB27/$G27</f>
        <v>0.01</v>
      </c>
      <c r="BD27" s="189">
        <v>1</v>
      </c>
      <c r="BE27" s="165">
        <f t="shared" ref="BE27" si="1007">BD27/$G27</f>
        <v>2E-3</v>
      </c>
      <c r="BF27" s="189">
        <v>17</v>
      </c>
      <c r="BG27" s="165">
        <f t="shared" ref="BG27" si="1008">BF27/$G27</f>
        <v>3.4000000000000002E-2</v>
      </c>
      <c r="BH27" s="189"/>
      <c r="BI27" s="165">
        <f t="shared" ref="BI27" si="1009">BH27/$G27</f>
        <v>0</v>
      </c>
      <c r="BJ27" s="189">
        <v>2</v>
      </c>
      <c r="BK27" s="165">
        <f t="shared" ref="BK27" si="1010">BJ27/$G27</f>
        <v>4.0000000000000001E-3</v>
      </c>
      <c r="BL27" s="189">
        <v>1</v>
      </c>
      <c r="BM27" s="165">
        <f t="shared" ref="BM27" si="1011">BL27/$G27</f>
        <v>2E-3</v>
      </c>
      <c r="BN27" s="72"/>
      <c r="BO27" s="165">
        <f t="shared" ref="BO27" si="1012">BN27/$G27</f>
        <v>0</v>
      </c>
      <c r="BP27" s="72"/>
      <c r="BQ27" s="165">
        <f t="shared" ref="BQ27" si="1013">BP27/$G27</f>
        <v>0</v>
      </c>
      <c r="BR27" s="72">
        <v>2</v>
      </c>
      <c r="BS27" s="165">
        <f t="shared" ref="BS27" si="1014">BR27/$G27</f>
        <v>4.0000000000000001E-3</v>
      </c>
      <c r="BT27" s="72"/>
      <c r="BU27" s="165">
        <f t="shared" ref="BU27" si="1015">BT27/$G27</f>
        <v>0</v>
      </c>
      <c r="BV27" s="189"/>
      <c r="BW27" s="165">
        <f t="shared" ref="BW27" si="1016">BV27/$G27</f>
        <v>0</v>
      </c>
      <c r="BX27" s="72"/>
      <c r="BY27" s="165">
        <f t="shared" ref="BY27" si="1017">BX27/$G27</f>
        <v>0</v>
      </c>
      <c r="BZ27" s="72"/>
      <c r="CA27" s="165">
        <f t="shared" ref="CA27" si="1018">BZ27/$G27</f>
        <v>0</v>
      </c>
      <c r="CB27" s="72"/>
      <c r="CC27" s="165">
        <f t="shared" ref="CC27" si="1019">CB27/$G27</f>
        <v>0</v>
      </c>
      <c r="CD27" s="72"/>
      <c r="CE27" s="165">
        <f t="shared" ref="CE27" si="1020">CD27/$G27</f>
        <v>0</v>
      </c>
      <c r="CF27" s="189"/>
      <c r="CG27" s="165">
        <f t="shared" ref="CG27" si="1021">CF27/$G27</f>
        <v>0</v>
      </c>
      <c r="CH27" s="189"/>
      <c r="CI27" s="165">
        <f t="shared" ref="CI27" si="1022">CH27/$G27</f>
        <v>0</v>
      </c>
      <c r="CJ27" s="189"/>
      <c r="CK27" s="165">
        <f t="shared" ref="CK27" si="1023">CJ27/$G27</f>
        <v>0</v>
      </c>
      <c r="CL27" s="72"/>
      <c r="CM27" s="165">
        <f t="shared" ref="CM27" si="1024">CL27/$G27</f>
        <v>0</v>
      </c>
      <c r="CN27" s="71"/>
      <c r="CO27" s="165">
        <f t="shared" si="244"/>
        <v>0</v>
      </c>
      <c r="CP27" s="71"/>
      <c r="CQ27" s="165">
        <f t="shared" si="245"/>
        <v>0</v>
      </c>
      <c r="CR27" s="71"/>
      <c r="CS27" s="166">
        <f t="shared" si="246"/>
        <v>0</v>
      </c>
      <c r="CT27" s="61">
        <v>417</v>
      </c>
      <c r="CU27" s="200">
        <f t="shared" si="246"/>
        <v>0.83399999999999996</v>
      </c>
    </row>
    <row r="28" spans="1:99" ht="12.75" customHeight="1" x14ac:dyDescent="0.2">
      <c r="A28" s="237">
        <v>2008</v>
      </c>
      <c r="B28" s="158">
        <v>10</v>
      </c>
      <c r="C28" s="158" t="s">
        <v>109</v>
      </c>
      <c r="D28" s="158" t="s">
        <v>120</v>
      </c>
      <c r="E28" s="158" t="s">
        <v>12</v>
      </c>
      <c r="F28" s="158" t="s">
        <v>57</v>
      </c>
      <c r="G28" s="158">
        <v>2583</v>
      </c>
      <c r="H28" s="158">
        <f t="shared" si="162"/>
        <v>2554</v>
      </c>
      <c r="I28" s="159">
        <f t="shared" ref="I28:I49" si="1025">H28/$G28</f>
        <v>0.98877274487030586</v>
      </c>
      <c r="J28" s="160">
        <v>50</v>
      </c>
      <c r="K28" s="159">
        <f t="shared" ref="K28:K49" si="1026">J28/$G28</f>
        <v>1.9357336430507164E-2</v>
      </c>
      <c r="L28" s="160">
        <v>93</v>
      </c>
      <c r="M28" s="159">
        <f t="shared" ref="M28:M49" si="1027">L28/$G28</f>
        <v>3.6004645760743324E-2</v>
      </c>
      <c r="N28" s="160">
        <v>340</v>
      </c>
      <c r="O28" s="159">
        <f t="shared" ref="O28:O49" si="1028">N28/$G28</f>
        <v>0.13162988772744871</v>
      </c>
      <c r="P28" s="160">
        <v>290</v>
      </c>
      <c r="Q28" s="159">
        <f t="shared" ref="Q28:Q49" si="1029">P28/$G28</f>
        <v>0.11227255129694154</v>
      </c>
      <c r="R28" s="160">
        <v>119</v>
      </c>
      <c r="S28" s="159">
        <f t="shared" ref="S28:S49" si="1030">R28/$G28</f>
        <v>4.6070460704607047E-2</v>
      </c>
      <c r="T28" s="160">
        <v>183</v>
      </c>
      <c r="U28" s="159">
        <f t="shared" ref="U28:U49" si="1031">T28/$G28</f>
        <v>7.0847851335656215E-2</v>
      </c>
      <c r="V28" s="160">
        <v>485</v>
      </c>
      <c r="W28" s="159">
        <f t="shared" ref="W28:W49" si="1032">V28/$G28</f>
        <v>0.18776616337591948</v>
      </c>
      <c r="X28" s="160">
        <v>131</v>
      </c>
      <c r="Y28" s="159">
        <f t="shared" ref="Y28:Y49" si="1033">X28/$G28</f>
        <v>5.0716221447928762E-2</v>
      </c>
      <c r="Z28" s="160">
        <v>117</v>
      </c>
      <c r="AA28" s="159">
        <f t="shared" ref="AA28:AA49" si="1034">Z28/$G28</f>
        <v>4.5296167247386762E-2</v>
      </c>
      <c r="AB28" s="160">
        <v>47</v>
      </c>
      <c r="AC28" s="159">
        <f t="shared" ref="AC28:AC49" si="1035">AB28/$G28</f>
        <v>1.8195896244676733E-2</v>
      </c>
      <c r="AD28" s="160">
        <v>72</v>
      </c>
      <c r="AE28" s="159">
        <f t="shared" ref="AE28:AE49" si="1036">AD28/$G28</f>
        <v>2.7874564459930314E-2</v>
      </c>
      <c r="AF28" s="160">
        <v>6</v>
      </c>
      <c r="AG28" s="159">
        <f t="shared" ref="AG28:AG49" si="1037">AF28/$G28</f>
        <v>2.3228803716608595E-3</v>
      </c>
      <c r="AH28" s="160">
        <v>22</v>
      </c>
      <c r="AI28" s="159">
        <f t="shared" ref="AI28:AI49" si="1038">AH28/$G28</f>
        <v>8.5172280294231514E-3</v>
      </c>
      <c r="AJ28" s="160">
        <v>72</v>
      </c>
      <c r="AK28" s="159">
        <f t="shared" ref="AK28:AK49" si="1039">AJ28/$G28</f>
        <v>2.7874564459930314E-2</v>
      </c>
      <c r="AL28" s="160">
        <v>11</v>
      </c>
      <c r="AM28" s="159">
        <f t="shared" ref="AM28:AM49" si="1040">AL28/$G28</f>
        <v>4.2586140147115757E-3</v>
      </c>
      <c r="AN28" s="160">
        <v>79</v>
      </c>
      <c r="AO28" s="159">
        <f t="shared" ref="AO28:AO49" si="1041">AN28/$G28</f>
        <v>3.0584591560201317E-2</v>
      </c>
      <c r="AP28" s="160">
        <v>25</v>
      </c>
      <c r="AQ28" s="159">
        <f t="shared" ref="AQ28:AQ49" si="1042">AP28/$G28</f>
        <v>9.678668215253582E-3</v>
      </c>
      <c r="AR28" s="160">
        <v>16</v>
      </c>
      <c r="AS28" s="159">
        <f t="shared" ref="AS28:AS49" si="1043">AR28/$G28</f>
        <v>6.1943476577622919E-3</v>
      </c>
      <c r="AT28" s="160">
        <v>14</v>
      </c>
      <c r="AU28" s="159">
        <f t="shared" ref="AU28:AU49" si="1044">AT28/$G28</f>
        <v>5.4200542005420054E-3</v>
      </c>
      <c r="AV28" s="160">
        <v>30</v>
      </c>
      <c r="AW28" s="159">
        <f t="shared" ref="AW28:AW49" si="1045">AV28/$G28</f>
        <v>1.1614401858304297E-2</v>
      </c>
      <c r="AX28" s="160">
        <v>210</v>
      </c>
      <c r="AY28" s="159">
        <f t="shared" ref="AY28:AY49" si="1046">AX28/$G28</f>
        <v>8.1300813008130079E-2</v>
      </c>
      <c r="AZ28" s="160">
        <v>15</v>
      </c>
      <c r="BA28" s="159">
        <f t="shared" ref="BA28:BA49" si="1047">AZ28/$G28</f>
        <v>5.8072009291521487E-3</v>
      </c>
      <c r="BB28" s="160">
        <v>30</v>
      </c>
      <c r="BC28" s="159">
        <f t="shared" ref="BC28:BC49" si="1048">BB28/$G28</f>
        <v>1.1614401858304297E-2</v>
      </c>
      <c r="BD28" s="160">
        <v>5</v>
      </c>
      <c r="BE28" s="159">
        <f t="shared" ref="BE28:BE49" si="1049">BD28/$G28</f>
        <v>1.9357336430507162E-3</v>
      </c>
      <c r="BF28" s="160">
        <v>37</v>
      </c>
      <c r="BG28" s="159">
        <f t="shared" ref="BG28:BG49" si="1050">BF28/$G28</f>
        <v>1.4324428958575301E-2</v>
      </c>
      <c r="BH28" s="160">
        <v>3</v>
      </c>
      <c r="BI28" s="159">
        <f t="shared" ref="BI28:BI49" si="1051">BH28/$G28</f>
        <v>1.1614401858304297E-3</v>
      </c>
      <c r="BJ28" s="160">
        <v>15</v>
      </c>
      <c r="BK28" s="159">
        <f t="shared" ref="BK28:BK49" si="1052">BJ28/$G28</f>
        <v>5.8072009291521487E-3</v>
      </c>
      <c r="BL28" s="160">
        <v>3</v>
      </c>
      <c r="BM28" s="159">
        <f t="shared" ref="BM28:BM49" si="1053">BL28/$G28</f>
        <v>1.1614401858304297E-3</v>
      </c>
      <c r="BN28" s="160">
        <v>7</v>
      </c>
      <c r="BO28" s="159">
        <f t="shared" ref="BO28:BO49" si="1054">BN28/$G28</f>
        <v>2.7100271002710027E-3</v>
      </c>
      <c r="BP28" s="160">
        <v>6</v>
      </c>
      <c r="BQ28" s="159">
        <f t="shared" ref="BQ28:BQ49" si="1055">BP28/$G28</f>
        <v>2.3228803716608595E-3</v>
      </c>
      <c r="BR28" s="160">
        <v>3</v>
      </c>
      <c r="BS28" s="159">
        <f t="shared" ref="BS28:BS49" si="1056">BR28/$G28</f>
        <v>1.1614401858304297E-3</v>
      </c>
      <c r="BT28" s="160">
        <v>2</v>
      </c>
      <c r="BU28" s="159">
        <f t="shared" ref="BU28:BU49" si="1057">BT28/$G28</f>
        <v>7.7429345722028649E-4</v>
      </c>
      <c r="BV28" s="160">
        <v>1</v>
      </c>
      <c r="BW28" s="159">
        <f t="shared" ref="BW28:BW49" si="1058">BV28/$G28</f>
        <v>3.8714672861014324E-4</v>
      </c>
      <c r="BX28" s="160">
        <v>1</v>
      </c>
      <c r="BY28" s="159">
        <f t="shared" ref="BY28:BY49" si="1059">BX28/$G28</f>
        <v>3.8714672861014324E-4</v>
      </c>
      <c r="BZ28" s="160">
        <v>6</v>
      </c>
      <c r="CA28" s="159">
        <f t="shared" ref="CA28:CA49" si="1060">BZ28/$G28</f>
        <v>2.3228803716608595E-3</v>
      </c>
      <c r="CB28" s="160">
        <v>1</v>
      </c>
      <c r="CC28" s="159">
        <f t="shared" ref="CC28:CC49" si="1061">CB28/$G28</f>
        <v>3.8714672861014324E-4</v>
      </c>
      <c r="CD28" s="160">
        <v>1</v>
      </c>
      <c r="CE28" s="159">
        <f t="shared" ref="CE28:CE49" si="1062">CD28/$G28</f>
        <v>3.8714672861014324E-4</v>
      </c>
      <c r="CF28" s="160">
        <v>1</v>
      </c>
      <c r="CG28" s="159">
        <f t="shared" ref="CG28:CG49" si="1063">CF28/$G28</f>
        <v>3.8714672861014324E-4</v>
      </c>
      <c r="CH28" s="160">
        <v>3</v>
      </c>
      <c r="CI28" s="159">
        <f t="shared" ref="CI28:CI49" si="1064">CH28/$G28</f>
        <v>1.1614401858304297E-3</v>
      </c>
      <c r="CJ28" s="160">
        <v>2</v>
      </c>
      <c r="CK28" s="159">
        <f t="shared" ref="CK28:CK49" si="1065">CJ28/$G28</f>
        <v>7.7429345722028649E-4</v>
      </c>
      <c r="CL28" s="160"/>
      <c r="CM28" s="159">
        <f t="shared" ref="CM28:CM49" si="1066">CL28/$G28</f>
        <v>0</v>
      </c>
      <c r="CN28" s="160"/>
      <c r="CO28" s="159">
        <f t="shared" si="244"/>
        <v>0</v>
      </c>
      <c r="CP28" s="160"/>
      <c r="CQ28" s="159">
        <f t="shared" si="245"/>
        <v>0</v>
      </c>
      <c r="CR28" s="160"/>
      <c r="CS28" s="161">
        <f t="shared" si="246"/>
        <v>0</v>
      </c>
      <c r="CU28" s="200">
        <f t="shared" si="246"/>
        <v>0</v>
      </c>
    </row>
    <row r="29" spans="1:99" x14ac:dyDescent="0.2">
      <c r="A29" s="238"/>
      <c r="B29" s="162">
        <v>13</v>
      </c>
      <c r="C29" s="162" t="s">
        <v>87</v>
      </c>
      <c r="D29" s="162" t="s">
        <v>86</v>
      </c>
      <c r="E29" s="162" t="s">
        <v>1</v>
      </c>
      <c r="F29" s="162" t="s">
        <v>77</v>
      </c>
      <c r="G29" s="162">
        <v>1933</v>
      </c>
      <c r="H29" s="162">
        <f t="shared" si="162"/>
        <v>1889</v>
      </c>
      <c r="I29" s="163">
        <f t="shared" si="1025"/>
        <v>0.97723745473357471</v>
      </c>
      <c r="J29" s="63">
        <v>35</v>
      </c>
      <c r="K29" s="163">
        <f t="shared" si="1026"/>
        <v>1.810657009829281E-2</v>
      </c>
      <c r="L29" s="63">
        <v>255</v>
      </c>
      <c r="M29" s="163">
        <f t="shared" si="1027"/>
        <v>0.13191929643041903</v>
      </c>
      <c r="N29" s="63">
        <v>44</v>
      </c>
      <c r="O29" s="163">
        <f t="shared" si="1028"/>
        <v>2.2762545266425245E-2</v>
      </c>
      <c r="P29" s="63">
        <v>8</v>
      </c>
      <c r="Q29" s="163">
        <f t="shared" si="1029"/>
        <v>4.1386445938954991E-3</v>
      </c>
      <c r="R29" s="63">
        <v>164</v>
      </c>
      <c r="S29" s="163">
        <f t="shared" si="1030"/>
        <v>8.4842214174857739E-2</v>
      </c>
      <c r="T29" s="63">
        <v>4</v>
      </c>
      <c r="U29" s="163">
        <f t="shared" si="1031"/>
        <v>2.0693222969477496E-3</v>
      </c>
      <c r="V29" s="63">
        <v>690</v>
      </c>
      <c r="W29" s="163">
        <f t="shared" si="1032"/>
        <v>0.35695809622348679</v>
      </c>
      <c r="X29" s="63">
        <v>54</v>
      </c>
      <c r="Y29" s="163">
        <f t="shared" si="1033"/>
        <v>2.7935851008794619E-2</v>
      </c>
      <c r="Z29" s="63">
        <v>33</v>
      </c>
      <c r="AA29" s="163">
        <f t="shared" si="1034"/>
        <v>1.7071908949818936E-2</v>
      </c>
      <c r="AB29" s="63">
        <v>32</v>
      </c>
      <c r="AC29" s="163">
        <f t="shared" si="1035"/>
        <v>1.6554578375581996E-2</v>
      </c>
      <c r="AD29" s="63">
        <v>27</v>
      </c>
      <c r="AE29" s="163">
        <f t="shared" si="1036"/>
        <v>1.3967925504397309E-2</v>
      </c>
      <c r="AF29" s="63">
        <v>9</v>
      </c>
      <c r="AG29" s="163">
        <f t="shared" si="1037"/>
        <v>4.6559751681324365E-3</v>
      </c>
      <c r="AH29" s="63">
        <v>4</v>
      </c>
      <c r="AI29" s="163">
        <f t="shared" si="1038"/>
        <v>2.0693222969477496E-3</v>
      </c>
      <c r="AJ29" s="63">
        <v>9</v>
      </c>
      <c r="AK29" s="163">
        <f t="shared" si="1039"/>
        <v>4.6559751681324365E-3</v>
      </c>
      <c r="AL29" s="63"/>
      <c r="AM29" s="163">
        <f t="shared" si="1040"/>
        <v>0</v>
      </c>
      <c r="AN29" s="63">
        <v>12</v>
      </c>
      <c r="AO29" s="163">
        <f t="shared" si="1041"/>
        <v>6.2079668908432487E-3</v>
      </c>
      <c r="AP29" s="63">
        <v>12</v>
      </c>
      <c r="AQ29" s="163">
        <f t="shared" si="1042"/>
        <v>6.2079668908432487E-3</v>
      </c>
      <c r="AR29" s="63"/>
      <c r="AS29" s="163">
        <f t="shared" si="1043"/>
        <v>0</v>
      </c>
      <c r="AT29" s="63">
        <v>10</v>
      </c>
      <c r="AU29" s="163">
        <f t="shared" si="1044"/>
        <v>5.1733057423693739E-3</v>
      </c>
      <c r="AV29" s="63">
        <v>1</v>
      </c>
      <c r="AW29" s="163">
        <f t="shared" si="1045"/>
        <v>5.1733057423693739E-4</v>
      </c>
      <c r="AX29" s="63">
        <v>448</v>
      </c>
      <c r="AY29" s="163">
        <f t="shared" si="1046"/>
        <v>0.23176409725814795</v>
      </c>
      <c r="AZ29" s="63"/>
      <c r="BA29" s="163">
        <f t="shared" si="1047"/>
        <v>0</v>
      </c>
      <c r="BB29" s="63">
        <v>6</v>
      </c>
      <c r="BC29" s="163">
        <f t="shared" si="1048"/>
        <v>3.1039834454216243E-3</v>
      </c>
      <c r="BD29" s="63">
        <v>8</v>
      </c>
      <c r="BE29" s="163">
        <f t="shared" si="1049"/>
        <v>4.1386445938954991E-3</v>
      </c>
      <c r="BF29" s="63">
        <v>6</v>
      </c>
      <c r="BG29" s="163">
        <f t="shared" si="1050"/>
        <v>3.1039834454216243E-3</v>
      </c>
      <c r="BH29" s="63">
        <v>3</v>
      </c>
      <c r="BI29" s="163">
        <f t="shared" si="1051"/>
        <v>1.5519917227108122E-3</v>
      </c>
      <c r="BJ29" s="63"/>
      <c r="BK29" s="163">
        <f t="shared" si="1052"/>
        <v>0</v>
      </c>
      <c r="BL29" s="63"/>
      <c r="BM29" s="163">
        <f t="shared" si="1053"/>
        <v>0</v>
      </c>
      <c r="BN29" s="63">
        <v>4</v>
      </c>
      <c r="BO29" s="163">
        <f t="shared" si="1054"/>
        <v>2.0693222969477496E-3</v>
      </c>
      <c r="BP29" s="63">
        <v>2</v>
      </c>
      <c r="BQ29" s="163">
        <f t="shared" si="1055"/>
        <v>1.0346611484738748E-3</v>
      </c>
      <c r="BR29" s="63">
        <v>2</v>
      </c>
      <c r="BS29" s="163">
        <f t="shared" si="1056"/>
        <v>1.0346611484738748E-3</v>
      </c>
      <c r="BT29" s="63"/>
      <c r="BU29" s="163">
        <f t="shared" si="1057"/>
        <v>0</v>
      </c>
      <c r="BV29" s="63">
        <v>2</v>
      </c>
      <c r="BW29" s="163">
        <f t="shared" si="1058"/>
        <v>1.0346611484738748E-3</v>
      </c>
      <c r="BX29" s="63">
        <v>3</v>
      </c>
      <c r="BY29" s="163">
        <f t="shared" si="1059"/>
        <v>1.5519917227108122E-3</v>
      </c>
      <c r="BZ29" s="63"/>
      <c r="CA29" s="163">
        <f t="shared" si="1060"/>
        <v>0</v>
      </c>
      <c r="CB29" s="63"/>
      <c r="CC29" s="163">
        <f t="shared" si="1061"/>
        <v>0</v>
      </c>
      <c r="CD29" s="63"/>
      <c r="CE29" s="163">
        <f t="shared" si="1062"/>
        <v>0</v>
      </c>
      <c r="CF29" s="63">
        <v>2</v>
      </c>
      <c r="CG29" s="163">
        <f t="shared" si="1063"/>
        <v>1.0346611484738748E-3</v>
      </c>
      <c r="CH29" s="63"/>
      <c r="CI29" s="163">
        <f t="shared" si="1064"/>
        <v>0</v>
      </c>
      <c r="CJ29" s="63"/>
      <c r="CK29" s="163">
        <f t="shared" si="1065"/>
        <v>0</v>
      </c>
      <c r="CL29" s="63"/>
      <c r="CM29" s="163">
        <f t="shared" si="1066"/>
        <v>0</v>
      </c>
      <c r="CN29" s="63"/>
      <c r="CO29" s="163">
        <f t="shared" si="244"/>
        <v>0</v>
      </c>
      <c r="CP29" s="63"/>
      <c r="CQ29" s="163">
        <f t="shared" si="245"/>
        <v>0</v>
      </c>
      <c r="CR29" s="63"/>
      <c r="CS29" s="128">
        <f t="shared" si="246"/>
        <v>0</v>
      </c>
      <c r="CU29" s="200">
        <f t="shared" si="246"/>
        <v>0</v>
      </c>
    </row>
    <row r="30" spans="1:99" x14ac:dyDescent="0.2">
      <c r="A30" s="238"/>
      <c r="B30" s="162">
        <v>25</v>
      </c>
      <c r="C30" s="162" t="s">
        <v>109</v>
      </c>
      <c r="D30" s="162" t="s">
        <v>119</v>
      </c>
      <c r="E30" s="162" t="s">
        <v>5</v>
      </c>
      <c r="F30" s="162" t="s">
        <v>57</v>
      </c>
      <c r="G30" s="162">
        <v>1448</v>
      </c>
      <c r="H30" s="162">
        <f t="shared" si="162"/>
        <v>1438</v>
      </c>
      <c r="I30" s="163">
        <f t="shared" si="1025"/>
        <v>0.99309392265193375</v>
      </c>
      <c r="J30" s="63">
        <v>31</v>
      </c>
      <c r="K30" s="163">
        <f t="shared" si="1026"/>
        <v>2.1408839779005526E-2</v>
      </c>
      <c r="L30" s="63">
        <v>52</v>
      </c>
      <c r="M30" s="163">
        <f t="shared" si="1027"/>
        <v>3.591160220994475E-2</v>
      </c>
      <c r="N30" s="63">
        <v>280</v>
      </c>
      <c r="O30" s="163">
        <f t="shared" si="1028"/>
        <v>0.19337016574585636</v>
      </c>
      <c r="P30" s="63">
        <v>48</v>
      </c>
      <c r="Q30" s="163">
        <f t="shared" si="1029"/>
        <v>3.3149171270718231E-2</v>
      </c>
      <c r="R30" s="63">
        <v>49</v>
      </c>
      <c r="S30" s="163">
        <f t="shared" si="1030"/>
        <v>3.3839779005524859E-2</v>
      </c>
      <c r="T30" s="63">
        <v>74</v>
      </c>
      <c r="U30" s="163">
        <f t="shared" si="1031"/>
        <v>5.1104972375690609E-2</v>
      </c>
      <c r="V30" s="63">
        <v>308</v>
      </c>
      <c r="W30" s="163">
        <f t="shared" si="1032"/>
        <v>0.212707182320442</v>
      </c>
      <c r="X30" s="63">
        <v>89</v>
      </c>
      <c r="Y30" s="163">
        <f t="shared" si="1033"/>
        <v>6.1464088397790058E-2</v>
      </c>
      <c r="Z30" s="63">
        <v>64</v>
      </c>
      <c r="AA30" s="163">
        <f t="shared" si="1034"/>
        <v>4.4198895027624308E-2</v>
      </c>
      <c r="AB30" s="63">
        <v>28</v>
      </c>
      <c r="AC30" s="163">
        <f t="shared" si="1035"/>
        <v>1.9337016574585635E-2</v>
      </c>
      <c r="AD30" s="63">
        <v>47</v>
      </c>
      <c r="AE30" s="163">
        <f t="shared" si="1036"/>
        <v>3.2458563535911603E-2</v>
      </c>
      <c r="AF30" s="63">
        <v>3</v>
      </c>
      <c r="AG30" s="163">
        <f t="shared" si="1037"/>
        <v>2.0718232044198894E-3</v>
      </c>
      <c r="AH30" s="63">
        <v>8</v>
      </c>
      <c r="AI30" s="163">
        <f t="shared" si="1038"/>
        <v>5.5248618784530384E-3</v>
      </c>
      <c r="AJ30" s="63">
        <v>47</v>
      </c>
      <c r="AK30" s="163">
        <f t="shared" si="1039"/>
        <v>3.2458563535911603E-2</v>
      </c>
      <c r="AL30" s="63">
        <v>11</v>
      </c>
      <c r="AM30" s="163">
        <f t="shared" si="1040"/>
        <v>7.5966850828729279E-3</v>
      </c>
      <c r="AN30" s="63">
        <v>52</v>
      </c>
      <c r="AO30" s="163">
        <f t="shared" si="1041"/>
        <v>3.591160220994475E-2</v>
      </c>
      <c r="AP30" s="63">
        <v>15</v>
      </c>
      <c r="AQ30" s="163">
        <f t="shared" si="1042"/>
        <v>1.0359116022099447E-2</v>
      </c>
      <c r="AR30" s="63">
        <v>5</v>
      </c>
      <c r="AS30" s="163">
        <f t="shared" si="1043"/>
        <v>3.453038674033149E-3</v>
      </c>
      <c r="AT30" s="63">
        <v>4</v>
      </c>
      <c r="AU30" s="163">
        <f t="shared" si="1044"/>
        <v>2.7624309392265192E-3</v>
      </c>
      <c r="AV30" s="63">
        <v>15</v>
      </c>
      <c r="AW30" s="163">
        <f t="shared" si="1045"/>
        <v>1.0359116022099447E-2</v>
      </c>
      <c r="AX30" s="63">
        <v>116</v>
      </c>
      <c r="AY30" s="163">
        <f t="shared" si="1046"/>
        <v>8.0110497237569064E-2</v>
      </c>
      <c r="AZ30" s="63">
        <v>4</v>
      </c>
      <c r="BA30" s="163">
        <f t="shared" si="1047"/>
        <v>2.7624309392265192E-3</v>
      </c>
      <c r="BB30" s="63">
        <v>24</v>
      </c>
      <c r="BC30" s="163">
        <f t="shared" si="1048"/>
        <v>1.6574585635359115E-2</v>
      </c>
      <c r="BD30" s="63">
        <v>2</v>
      </c>
      <c r="BE30" s="163">
        <f t="shared" si="1049"/>
        <v>1.3812154696132596E-3</v>
      </c>
      <c r="BF30" s="63">
        <v>13</v>
      </c>
      <c r="BG30" s="163">
        <f t="shared" si="1050"/>
        <v>8.9779005524861875E-3</v>
      </c>
      <c r="BH30" s="63">
        <v>3</v>
      </c>
      <c r="BI30" s="163">
        <f t="shared" si="1051"/>
        <v>2.0718232044198894E-3</v>
      </c>
      <c r="BJ30" s="63">
        <v>13</v>
      </c>
      <c r="BK30" s="163">
        <f t="shared" si="1052"/>
        <v>8.9779005524861875E-3</v>
      </c>
      <c r="BL30" s="63">
        <v>3</v>
      </c>
      <c r="BM30" s="163">
        <f t="shared" si="1053"/>
        <v>2.0718232044198894E-3</v>
      </c>
      <c r="BN30" s="63">
        <v>3</v>
      </c>
      <c r="BO30" s="163">
        <f t="shared" si="1054"/>
        <v>2.0718232044198894E-3</v>
      </c>
      <c r="BP30" s="63"/>
      <c r="BQ30" s="163">
        <f t="shared" si="1055"/>
        <v>0</v>
      </c>
      <c r="BR30" s="63"/>
      <c r="BS30" s="163">
        <f t="shared" si="1056"/>
        <v>0</v>
      </c>
      <c r="BT30" s="63">
        <v>1</v>
      </c>
      <c r="BU30" s="163">
        <f t="shared" si="1057"/>
        <v>6.9060773480662981E-4</v>
      </c>
      <c r="BV30" s="63"/>
      <c r="BW30" s="163">
        <f t="shared" si="1058"/>
        <v>0</v>
      </c>
      <c r="BX30" s="63"/>
      <c r="BY30" s="163">
        <f t="shared" si="1059"/>
        <v>0</v>
      </c>
      <c r="BZ30" s="63">
        <v>26</v>
      </c>
      <c r="CA30" s="163">
        <f t="shared" si="1060"/>
        <v>1.7955801104972375E-2</v>
      </c>
      <c r="CB30" s="63"/>
      <c r="CC30" s="163">
        <f t="shared" si="1061"/>
        <v>0</v>
      </c>
      <c r="CD30" s="63"/>
      <c r="CE30" s="163">
        <f t="shared" si="1062"/>
        <v>0</v>
      </c>
      <c r="CF30" s="63"/>
      <c r="CG30" s="163">
        <f t="shared" si="1063"/>
        <v>0</v>
      </c>
      <c r="CH30" s="63"/>
      <c r="CI30" s="163">
        <f t="shared" si="1064"/>
        <v>0</v>
      </c>
      <c r="CJ30" s="63"/>
      <c r="CK30" s="163">
        <f t="shared" si="1065"/>
        <v>0</v>
      </c>
      <c r="CL30" s="63"/>
      <c r="CM30" s="163">
        <f t="shared" si="1066"/>
        <v>0</v>
      </c>
      <c r="CN30" s="63"/>
      <c r="CO30" s="163">
        <f t="shared" si="244"/>
        <v>0</v>
      </c>
      <c r="CP30" s="63"/>
      <c r="CQ30" s="163">
        <f t="shared" si="245"/>
        <v>0</v>
      </c>
      <c r="CR30" s="63"/>
      <c r="CS30" s="128">
        <f t="shared" si="246"/>
        <v>0</v>
      </c>
      <c r="CU30" s="200">
        <f t="shared" si="246"/>
        <v>0</v>
      </c>
    </row>
    <row r="31" spans="1:99" x14ac:dyDescent="0.2">
      <c r="A31" s="238"/>
      <c r="B31" s="162">
        <v>10</v>
      </c>
      <c r="C31" s="162" t="s">
        <v>113</v>
      </c>
      <c r="D31" s="162" t="s">
        <v>114</v>
      </c>
      <c r="E31" s="162" t="s">
        <v>5</v>
      </c>
      <c r="F31" s="162" t="s">
        <v>59</v>
      </c>
      <c r="G31" s="162">
        <v>1312</v>
      </c>
      <c r="H31" s="162">
        <f t="shared" si="162"/>
        <v>1262</v>
      </c>
      <c r="I31" s="163">
        <f t="shared" si="1025"/>
        <v>0.96189024390243905</v>
      </c>
      <c r="J31" s="63">
        <v>9</v>
      </c>
      <c r="K31" s="163">
        <f t="shared" si="1026"/>
        <v>6.8597560975609756E-3</v>
      </c>
      <c r="L31" s="63">
        <v>21</v>
      </c>
      <c r="M31" s="163">
        <f t="shared" si="1027"/>
        <v>1.600609756097561E-2</v>
      </c>
      <c r="N31" s="63">
        <v>201</v>
      </c>
      <c r="O31" s="163">
        <f t="shared" si="1028"/>
        <v>0.15320121951219512</v>
      </c>
      <c r="P31" s="63">
        <v>17</v>
      </c>
      <c r="Q31" s="163">
        <f t="shared" si="1029"/>
        <v>1.2957317073170731E-2</v>
      </c>
      <c r="R31" s="63">
        <v>19</v>
      </c>
      <c r="S31" s="163">
        <f t="shared" si="1030"/>
        <v>1.4481707317073171E-2</v>
      </c>
      <c r="T31" s="63">
        <v>58</v>
      </c>
      <c r="U31" s="163">
        <f t="shared" si="1031"/>
        <v>4.4207317073170729E-2</v>
      </c>
      <c r="V31" s="63">
        <v>144</v>
      </c>
      <c r="W31" s="163">
        <f t="shared" si="1032"/>
        <v>0.10975609756097561</v>
      </c>
      <c r="X31" s="63">
        <v>70</v>
      </c>
      <c r="Y31" s="163">
        <f t="shared" si="1033"/>
        <v>5.3353658536585365E-2</v>
      </c>
      <c r="Z31" s="63">
        <v>40</v>
      </c>
      <c r="AA31" s="163">
        <f t="shared" si="1034"/>
        <v>3.048780487804878E-2</v>
      </c>
      <c r="AB31" s="63">
        <v>6</v>
      </c>
      <c r="AC31" s="163">
        <f t="shared" si="1035"/>
        <v>4.5731707317073168E-3</v>
      </c>
      <c r="AD31" s="63">
        <v>11</v>
      </c>
      <c r="AE31" s="163">
        <f t="shared" si="1036"/>
        <v>8.3841463414634151E-3</v>
      </c>
      <c r="AF31" s="63">
        <v>1</v>
      </c>
      <c r="AG31" s="163">
        <f t="shared" si="1037"/>
        <v>7.6219512195121954E-4</v>
      </c>
      <c r="AH31" s="63">
        <v>13</v>
      </c>
      <c r="AI31" s="163">
        <f t="shared" si="1038"/>
        <v>9.9085365853658538E-3</v>
      </c>
      <c r="AJ31" s="63">
        <v>54</v>
      </c>
      <c r="AK31" s="163">
        <f t="shared" si="1039"/>
        <v>4.1158536585365856E-2</v>
      </c>
      <c r="AL31" s="63">
        <v>4</v>
      </c>
      <c r="AM31" s="163">
        <f t="shared" si="1040"/>
        <v>3.0487804878048782E-3</v>
      </c>
      <c r="AN31" s="63">
        <v>215</v>
      </c>
      <c r="AO31" s="163">
        <f t="shared" si="1041"/>
        <v>0.1638719512195122</v>
      </c>
      <c r="AP31" s="63">
        <v>3</v>
      </c>
      <c r="AQ31" s="163">
        <f t="shared" si="1042"/>
        <v>2.2865853658536584E-3</v>
      </c>
      <c r="AR31" s="63">
        <v>8</v>
      </c>
      <c r="AS31" s="163">
        <f t="shared" si="1043"/>
        <v>6.0975609756097563E-3</v>
      </c>
      <c r="AT31" s="63">
        <v>2</v>
      </c>
      <c r="AU31" s="163">
        <f t="shared" si="1044"/>
        <v>1.5243902439024391E-3</v>
      </c>
      <c r="AV31" s="63">
        <v>48</v>
      </c>
      <c r="AW31" s="163">
        <f t="shared" si="1045"/>
        <v>3.6585365853658534E-2</v>
      </c>
      <c r="AX31" s="63">
        <v>131</v>
      </c>
      <c r="AY31" s="163">
        <f t="shared" si="1046"/>
        <v>9.9847560975609762E-2</v>
      </c>
      <c r="AZ31" s="63">
        <v>2</v>
      </c>
      <c r="BA31" s="163">
        <f t="shared" si="1047"/>
        <v>1.5243902439024391E-3</v>
      </c>
      <c r="BB31" s="63">
        <v>62</v>
      </c>
      <c r="BC31" s="163">
        <f t="shared" si="1048"/>
        <v>4.725609756097561E-2</v>
      </c>
      <c r="BD31" s="63">
        <v>2</v>
      </c>
      <c r="BE31" s="163">
        <f t="shared" si="1049"/>
        <v>1.5243902439024391E-3</v>
      </c>
      <c r="BF31" s="63">
        <v>65</v>
      </c>
      <c r="BG31" s="163">
        <f t="shared" si="1050"/>
        <v>4.9542682926829271E-2</v>
      </c>
      <c r="BH31" s="63"/>
      <c r="BI31" s="163">
        <f t="shared" si="1051"/>
        <v>0</v>
      </c>
      <c r="BJ31" s="63">
        <v>31</v>
      </c>
      <c r="BK31" s="163">
        <f t="shared" si="1052"/>
        <v>2.3628048780487805E-2</v>
      </c>
      <c r="BL31" s="63">
        <v>1</v>
      </c>
      <c r="BM31" s="163">
        <f t="shared" si="1053"/>
        <v>7.6219512195121954E-4</v>
      </c>
      <c r="BN31" s="63">
        <v>1</v>
      </c>
      <c r="BO31" s="163">
        <f t="shared" si="1054"/>
        <v>7.6219512195121954E-4</v>
      </c>
      <c r="BP31" s="63"/>
      <c r="BQ31" s="163">
        <f t="shared" si="1055"/>
        <v>0</v>
      </c>
      <c r="BR31" s="63">
        <v>8</v>
      </c>
      <c r="BS31" s="163">
        <f t="shared" si="1056"/>
        <v>6.0975609756097563E-3</v>
      </c>
      <c r="BT31" s="63">
        <v>2</v>
      </c>
      <c r="BU31" s="163">
        <f t="shared" si="1057"/>
        <v>1.5243902439024391E-3</v>
      </c>
      <c r="BV31" s="63"/>
      <c r="BW31" s="163">
        <f t="shared" si="1058"/>
        <v>0</v>
      </c>
      <c r="BX31" s="63">
        <v>1</v>
      </c>
      <c r="BY31" s="163">
        <f t="shared" si="1059"/>
        <v>7.6219512195121954E-4</v>
      </c>
      <c r="BZ31" s="63">
        <v>1</v>
      </c>
      <c r="CA31" s="163">
        <f t="shared" si="1060"/>
        <v>7.6219512195121954E-4</v>
      </c>
      <c r="CB31" s="63"/>
      <c r="CC31" s="163">
        <f t="shared" si="1061"/>
        <v>0</v>
      </c>
      <c r="CD31" s="63">
        <v>4</v>
      </c>
      <c r="CE31" s="163">
        <f t="shared" si="1062"/>
        <v>3.0487804878048782E-3</v>
      </c>
      <c r="CF31" s="63">
        <v>1</v>
      </c>
      <c r="CG31" s="163">
        <f t="shared" si="1063"/>
        <v>7.6219512195121954E-4</v>
      </c>
      <c r="CH31" s="63">
        <v>5</v>
      </c>
      <c r="CI31" s="163">
        <f t="shared" si="1064"/>
        <v>3.8109756097560975E-3</v>
      </c>
      <c r="CJ31" s="63"/>
      <c r="CK31" s="163">
        <f t="shared" si="1065"/>
        <v>0</v>
      </c>
      <c r="CL31" s="63">
        <v>1</v>
      </c>
      <c r="CM31" s="163">
        <f t="shared" si="1066"/>
        <v>7.6219512195121954E-4</v>
      </c>
      <c r="CN31" s="63"/>
      <c r="CO31" s="163">
        <f t="shared" si="244"/>
        <v>0</v>
      </c>
      <c r="CP31" s="63"/>
      <c r="CQ31" s="163">
        <f t="shared" si="245"/>
        <v>0</v>
      </c>
      <c r="CR31" s="63"/>
      <c r="CS31" s="128">
        <f t="shared" si="246"/>
        <v>0</v>
      </c>
      <c r="CU31" s="200">
        <f t="shared" si="246"/>
        <v>0</v>
      </c>
    </row>
    <row r="32" spans="1:99" x14ac:dyDescent="0.2">
      <c r="A32" s="238"/>
      <c r="B32" s="162">
        <v>32</v>
      </c>
      <c r="C32" s="162" t="s">
        <v>88</v>
      </c>
      <c r="D32" s="162" t="s">
        <v>85</v>
      </c>
      <c r="E32" s="162" t="s">
        <v>3</v>
      </c>
      <c r="F32" s="162" t="s">
        <v>77</v>
      </c>
      <c r="G32" s="162">
        <v>1101</v>
      </c>
      <c r="H32" s="162">
        <f t="shared" si="162"/>
        <v>1081</v>
      </c>
      <c r="I32" s="163">
        <f t="shared" si="1025"/>
        <v>0.98183469573115345</v>
      </c>
      <c r="J32" s="63">
        <v>22</v>
      </c>
      <c r="K32" s="163">
        <f t="shared" si="1026"/>
        <v>1.9981834695731154E-2</v>
      </c>
      <c r="L32" s="63">
        <v>104</v>
      </c>
      <c r="M32" s="163">
        <f t="shared" si="1027"/>
        <v>9.445958219800181E-2</v>
      </c>
      <c r="N32" s="63">
        <v>26</v>
      </c>
      <c r="O32" s="163">
        <f t="shared" si="1028"/>
        <v>2.3614895549500452E-2</v>
      </c>
      <c r="P32" s="63">
        <v>7</v>
      </c>
      <c r="Q32" s="163">
        <f t="shared" si="1029"/>
        <v>6.3578564940962763E-3</v>
      </c>
      <c r="R32" s="63">
        <v>237</v>
      </c>
      <c r="S32" s="163">
        <f t="shared" si="1030"/>
        <v>0.21525885558583105</v>
      </c>
      <c r="T32" s="63">
        <v>1</v>
      </c>
      <c r="U32" s="163">
        <f t="shared" si="1031"/>
        <v>9.0826521344232513E-4</v>
      </c>
      <c r="V32" s="63">
        <v>360</v>
      </c>
      <c r="W32" s="163">
        <f t="shared" si="1032"/>
        <v>0.32697547683923706</v>
      </c>
      <c r="X32" s="63">
        <v>32</v>
      </c>
      <c r="Y32" s="163">
        <f t="shared" si="1033"/>
        <v>2.9064486830154404E-2</v>
      </c>
      <c r="Z32" s="63">
        <v>17</v>
      </c>
      <c r="AA32" s="163">
        <f t="shared" si="1034"/>
        <v>1.5440508628519528E-2</v>
      </c>
      <c r="AB32" s="63">
        <v>23</v>
      </c>
      <c r="AC32" s="163">
        <f t="shared" si="1035"/>
        <v>2.0890099909173478E-2</v>
      </c>
      <c r="AD32" s="63">
        <v>23</v>
      </c>
      <c r="AE32" s="163">
        <f t="shared" si="1036"/>
        <v>2.0890099909173478E-2</v>
      </c>
      <c r="AF32" s="63">
        <v>6</v>
      </c>
      <c r="AG32" s="163">
        <f t="shared" si="1037"/>
        <v>5.4495912806539508E-3</v>
      </c>
      <c r="AH32" s="63">
        <v>7</v>
      </c>
      <c r="AI32" s="163">
        <f t="shared" si="1038"/>
        <v>6.3578564940962763E-3</v>
      </c>
      <c r="AJ32" s="63">
        <v>7</v>
      </c>
      <c r="AK32" s="163">
        <f t="shared" si="1039"/>
        <v>6.3578564940962763E-3</v>
      </c>
      <c r="AL32" s="63"/>
      <c r="AM32" s="163">
        <f t="shared" si="1040"/>
        <v>0</v>
      </c>
      <c r="AN32" s="63">
        <v>4</v>
      </c>
      <c r="AO32" s="163">
        <f t="shared" si="1041"/>
        <v>3.6330608537693005E-3</v>
      </c>
      <c r="AP32" s="63">
        <v>7</v>
      </c>
      <c r="AQ32" s="163">
        <f t="shared" si="1042"/>
        <v>6.3578564940962763E-3</v>
      </c>
      <c r="AR32" s="63"/>
      <c r="AS32" s="163">
        <f t="shared" si="1043"/>
        <v>0</v>
      </c>
      <c r="AT32" s="63">
        <v>4</v>
      </c>
      <c r="AU32" s="163">
        <f t="shared" si="1044"/>
        <v>3.6330608537693005E-3</v>
      </c>
      <c r="AV32" s="63">
        <v>1</v>
      </c>
      <c r="AW32" s="163">
        <f t="shared" si="1045"/>
        <v>9.0826521344232513E-4</v>
      </c>
      <c r="AX32" s="63">
        <v>180</v>
      </c>
      <c r="AY32" s="163">
        <f t="shared" si="1046"/>
        <v>0.16348773841961853</v>
      </c>
      <c r="AZ32" s="63"/>
      <c r="BA32" s="163">
        <f t="shared" si="1047"/>
        <v>0</v>
      </c>
      <c r="BB32" s="63"/>
      <c r="BC32" s="163">
        <f t="shared" si="1048"/>
        <v>0</v>
      </c>
      <c r="BD32" s="63">
        <v>2</v>
      </c>
      <c r="BE32" s="163">
        <f t="shared" si="1049"/>
        <v>1.8165304268846503E-3</v>
      </c>
      <c r="BF32" s="63">
        <v>1</v>
      </c>
      <c r="BG32" s="163">
        <f t="shared" si="1050"/>
        <v>9.0826521344232513E-4</v>
      </c>
      <c r="BH32" s="63">
        <v>3</v>
      </c>
      <c r="BI32" s="163">
        <f t="shared" si="1051"/>
        <v>2.7247956403269754E-3</v>
      </c>
      <c r="BJ32" s="63"/>
      <c r="BK32" s="163">
        <f t="shared" si="1052"/>
        <v>0</v>
      </c>
      <c r="BL32" s="63"/>
      <c r="BM32" s="163">
        <f t="shared" si="1053"/>
        <v>0</v>
      </c>
      <c r="BN32" s="63">
        <v>2</v>
      </c>
      <c r="BO32" s="163">
        <f t="shared" si="1054"/>
        <v>1.8165304268846503E-3</v>
      </c>
      <c r="BP32" s="63">
        <v>1</v>
      </c>
      <c r="BQ32" s="163">
        <f t="shared" si="1055"/>
        <v>9.0826521344232513E-4</v>
      </c>
      <c r="BR32" s="63">
        <v>1</v>
      </c>
      <c r="BS32" s="163">
        <f t="shared" si="1056"/>
        <v>9.0826521344232513E-4</v>
      </c>
      <c r="BT32" s="63"/>
      <c r="BU32" s="163">
        <f t="shared" si="1057"/>
        <v>0</v>
      </c>
      <c r="BV32" s="63"/>
      <c r="BW32" s="163">
        <f t="shared" si="1058"/>
        <v>0</v>
      </c>
      <c r="BX32" s="63">
        <v>3</v>
      </c>
      <c r="BY32" s="163">
        <f t="shared" si="1059"/>
        <v>2.7247956403269754E-3</v>
      </c>
      <c r="BZ32" s="63"/>
      <c r="CA32" s="163">
        <f t="shared" si="1060"/>
        <v>0</v>
      </c>
      <c r="CB32" s="63"/>
      <c r="CC32" s="163">
        <f t="shared" si="1061"/>
        <v>0</v>
      </c>
      <c r="CD32" s="63"/>
      <c r="CE32" s="163">
        <f t="shared" si="1062"/>
        <v>0</v>
      </c>
      <c r="CF32" s="63"/>
      <c r="CG32" s="163">
        <f t="shared" si="1063"/>
        <v>0</v>
      </c>
      <c r="CH32" s="63"/>
      <c r="CI32" s="163">
        <f t="shared" si="1064"/>
        <v>0</v>
      </c>
      <c r="CJ32" s="63"/>
      <c r="CK32" s="163">
        <f t="shared" si="1065"/>
        <v>0</v>
      </c>
      <c r="CL32" s="63"/>
      <c r="CM32" s="163">
        <f t="shared" si="1066"/>
        <v>0</v>
      </c>
      <c r="CN32" s="63"/>
      <c r="CO32" s="163">
        <f t="shared" si="244"/>
        <v>0</v>
      </c>
      <c r="CP32" s="63"/>
      <c r="CQ32" s="163">
        <f t="shared" si="245"/>
        <v>0</v>
      </c>
      <c r="CR32" s="63"/>
      <c r="CS32" s="128">
        <f t="shared" si="246"/>
        <v>0</v>
      </c>
      <c r="CU32" s="200">
        <f t="shared" si="246"/>
        <v>0</v>
      </c>
    </row>
    <row r="33" spans="1:99" x14ac:dyDescent="0.2">
      <c r="A33" s="238"/>
      <c r="B33" s="162">
        <v>45</v>
      </c>
      <c r="C33" s="162" t="s">
        <v>117</v>
      </c>
      <c r="D33" s="162" t="s">
        <v>118</v>
      </c>
      <c r="E33" s="162" t="s">
        <v>0</v>
      </c>
      <c r="F33" s="162" t="s">
        <v>57</v>
      </c>
      <c r="G33" s="162">
        <v>750</v>
      </c>
      <c r="H33" s="162">
        <f t="shared" si="162"/>
        <v>749</v>
      </c>
      <c r="I33" s="163">
        <f t="shared" si="1025"/>
        <v>0.9986666666666667</v>
      </c>
      <c r="J33" s="63">
        <v>48</v>
      </c>
      <c r="K33" s="163">
        <f t="shared" si="1026"/>
        <v>6.4000000000000001E-2</v>
      </c>
      <c r="L33" s="63">
        <v>26</v>
      </c>
      <c r="M33" s="163">
        <f t="shared" si="1027"/>
        <v>3.4666666666666665E-2</v>
      </c>
      <c r="N33" s="63">
        <v>41</v>
      </c>
      <c r="O33" s="163">
        <f t="shared" si="1028"/>
        <v>5.4666666666666669E-2</v>
      </c>
      <c r="P33" s="63">
        <v>13</v>
      </c>
      <c r="Q33" s="163">
        <f t="shared" si="1029"/>
        <v>1.7333333333333333E-2</v>
      </c>
      <c r="R33" s="63">
        <v>29</v>
      </c>
      <c r="S33" s="163">
        <f t="shared" si="1030"/>
        <v>3.8666666666666669E-2</v>
      </c>
      <c r="T33" s="63">
        <v>25</v>
      </c>
      <c r="U33" s="163">
        <f t="shared" si="1031"/>
        <v>3.3333333333333333E-2</v>
      </c>
      <c r="V33" s="63">
        <v>125</v>
      </c>
      <c r="W33" s="163">
        <f t="shared" si="1032"/>
        <v>0.16666666666666666</v>
      </c>
      <c r="X33" s="63">
        <v>40</v>
      </c>
      <c r="Y33" s="163">
        <f t="shared" si="1033"/>
        <v>5.3333333333333337E-2</v>
      </c>
      <c r="Z33" s="63">
        <v>16</v>
      </c>
      <c r="AA33" s="163">
        <f t="shared" si="1034"/>
        <v>2.1333333333333333E-2</v>
      </c>
      <c r="AB33" s="63">
        <v>7</v>
      </c>
      <c r="AC33" s="163">
        <f t="shared" si="1035"/>
        <v>9.3333333333333341E-3</v>
      </c>
      <c r="AD33" s="63">
        <v>24</v>
      </c>
      <c r="AE33" s="163">
        <f t="shared" si="1036"/>
        <v>3.2000000000000001E-2</v>
      </c>
      <c r="AF33" s="63">
        <v>1</v>
      </c>
      <c r="AG33" s="163">
        <f t="shared" si="1037"/>
        <v>1.3333333333333333E-3</v>
      </c>
      <c r="AH33" s="63">
        <v>2</v>
      </c>
      <c r="AI33" s="163">
        <f t="shared" si="1038"/>
        <v>2.6666666666666666E-3</v>
      </c>
      <c r="AJ33" s="63">
        <v>12</v>
      </c>
      <c r="AK33" s="163">
        <f t="shared" si="1039"/>
        <v>1.6E-2</v>
      </c>
      <c r="AL33" s="63">
        <v>3</v>
      </c>
      <c r="AM33" s="163">
        <f t="shared" si="1040"/>
        <v>4.0000000000000001E-3</v>
      </c>
      <c r="AN33" s="63">
        <v>88</v>
      </c>
      <c r="AO33" s="163">
        <f t="shared" si="1041"/>
        <v>0.11733333333333333</v>
      </c>
      <c r="AP33" s="63">
        <v>8</v>
      </c>
      <c r="AQ33" s="163">
        <f t="shared" si="1042"/>
        <v>1.0666666666666666E-2</v>
      </c>
      <c r="AR33" s="63">
        <v>1</v>
      </c>
      <c r="AS33" s="163">
        <f t="shared" si="1043"/>
        <v>1.3333333333333333E-3</v>
      </c>
      <c r="AT33" s="63"/>
      <c r="AU33" s="163">
        <f t="shared" si="1044"/>
        <v>0</v>
      </c>
      <c r="AV33" s="63">
        <v>18</v>
      </c>
      <c r="AW33" s="163">
        <f t="shared" si="1045"/>
        <v>2.4E-2</v>
      </c>
      <c r="AX33" s="63">
        <v>121</v>
      </c>
      <c r="AY33" s="163">
        <f t="shared" si="1046"/>
        <v>0.16133333333333333</v>
      </c>
      <c r="AZ33" s="63">
        <v>3</v>
      </c>
      <c r="BA33" s="163">
        <f t="shared" si="1047"/>
        <v>4.0000000000000001E-3</v>
      </c>
      <c r="BB33" s="63">
        <v>48</v>
      </c>
      <c r="BC33" s="163">
        <f t="shared" si="1048"/>
        <v>6.4000000000000001E-2</v>
      </c>
      <c r="BD33" s="63"/>
      <c r="BE33" s="163">
        <f t="shared" si="1049"/>
        <v>0</v>
      </c>
      <c r="BF33" s="63">
        <v>22</v>
      </c>
      <c r="BG33" s="163">
        <f t="shared" si="1050"/>
        <v>2.9333333333333333E-2</v>
      </c>
      <c r="BH33" s="63">
        <v>1</v>
      </c>
      <c r="BI33" s="163">
        <f t="shared" si="1051"/>
        <v>1.3333333333333333E-3</v>
      </c>
      <c r="BJ33" s="63">
        <v>15</v>
      </c>
      <c r="BK33" s="163">
        <f t="shared" si="1052"/>
        <v>0.02</v>
      </c>
      <c r="BL33" s="63"/>
      <c r="BM33" s="163">
        <f t="shared" si="1053"/>
        <v>0</v>
      </c>
      <c r="BN33" s="63">
        <v>2</v>
      </c>
      <c r="BO33" s="163">
        <f t="shared" si="1054"/>
        <v>2.6666666666666666E-3</v>
      </c>
      <c r="BP33" s="63"/>
      <c r="BQ33" s="163">
        <f t="shared" si="1055"/>
        <v>0</v>
      </c>
      <c r="BR33" s="63"/>
      <c r="BS33" s="163">
        <f t="shared" si="1056"/>
        <v>0</v>
      </c>
      <c r="BT33" s="63"/>
      <c r="BU33" s="163">
        <f t="shared" si="1057"/>
        <v>0</v>
      </c>
      <c r="BV33" s="63">
        <v>1</v>
      </c>
      <c r="BW33" s="163">
        <f t="shared" si="1058"/>
        <v>1.3333333333333333E-3</v>
      </c>
      <c r="BX33" s="63"/>
      <c r="BY33" s="163">
        <f t="shared" si="1059"/>
        <v>0</v>
      </c>
      <c r="BZ33" s="63">
        <v>2</v>
      </c>
      <c r="CA33" s="163">
        <f t="shared" si="1060"/>
        <v>2.6666666666666666E-3</v>
      </c>
      <c r="CB33" s="63">
        <v>1</v>
      </c>
      <c r="CC33" s="163">
        <f t="shared" si="1061"/>
        <v>1.3333333333333333E-3</v>
      </c>
      <c r="CD33" s="63">
        <v>2</v>
      </c>
      <c r="CE33" s="163">
        <f t="shared" si="1062"/>
        <v>2.6666666666666666E-3</v>
      </c>
      <c r="CF33" s="63">
        <v>1</v>
      </c>
      <c r="CG33" s="163">
        <f t="shared" si="1063"/>
        <v>1.3333333333333333E-3</v>
      </c>
      <c r="CH33" s="63">
        <v>1</v>
      </c>
      <c r="CI33" s="163">
        <f t="shared" si="1064"/>
        <v>1.3333333333333333E-3</v>
      </c>
      <c r="CJ33" s="63">
        <v>1</v>
      </c>
      <c r="CK33" s="163">
        <f t="shared" si="1065"/>
        <v>1.3333333333333333E-3</v>
      </c>
      <c r="CL33" s="63">
        <v>1</v>
      </c>
      <c r="CM33" s="163">
        <f t="shared" si="1066"/>
        <v>1.3333333333333333E-3</v>
      </c>
      <c r="CN33" s="63"/>
      <c r="CO33" s="163">
        <f t="shared" si="244"/>
        <v>0</v>
      </c>
      <c r="CP33" s="63"/>
      <c r="CQ33" s="163">
        <f t="shared" si="245"/>
        <v>0</v>
      </c>
      <c r="CR33" s="63"/>
      <c r="CS33" s="128">
        <f t="shared" si="246"/>
        <v>0</v>
      </c>
      <c r="CU33" s="200">
        <f t="shared" si="246"/>
        <v>0</v>
      </c>
    </row>
    <row r="34" spans="1:99" x14ac:dyDescent="0.2">
      <c r="A34" s="238"/>
      <c r="B34" s="162">
        <v>55</v>
      </c>
      <c r="C34" s="162" t="s">
        <v>115</v>
      </c>
      <c r="D34" s="162" t="s">
        <v>116</v>
      </c>
      <c r="E34" s="162" t="s">
        <v>14</v>
      </c>
      <c r="F34" s="162" t="s">
        <v>57</v>
      </c>
      <c r="G34" s="162">
        <v>635</v>
      </c>
      <c r="H34" s="162">
        <f t="shared" si="162"/>
        <v>630</v>
      </c>
      <c r="I34" s="163">
        <f t="shared" si="1025"/>
        <v>0.99212598425196852</v>
      </c>
      <c r="J34" s="63">
        <v>6</v>
      </c>
      <c r="K34" s="163">
        <f t="shared" si="1026"/>
        <v>9.4488188976377951E-3</v>
      </c>
      <c r="L34" s="63">
        <v>24</v>
      </c>
      <c r="M34" s="163">
        <f t="shared" si="1027"/>
        <v>3.7795275590551181E-2</v>
      </c>
      <c r="N34" s="63">
        <v>80</v>
      </c>
      <c r="O34" s="163">
        <f t="shared" si="1028"/>
        <v>0.12598425196850394</v>
      </c>
      <c r="P34" s="63">
        <v>14</v>
      </c>
      <c r="Q34" s="163">
        <f t="shared" si="1029"/>
        <v>2.2047244094488189E-2</v>
      </c>
      <c r="R34" s="63">
        <v>36</v>
      </c>
      <c r="S34" s="163">
        <f t="shared" si="1030"/>
        <v>5.6692913385826771E-2</v>
      </c>
      <c r="T34" s="63">
        <v>29</v>
      </c>
      <c r="U34" s="163">
        <f t="shared" si="1031"/>
        <v>4.5669291338582677E-2</v>
      </c>
      <c r="V34" s="63">
        <v>153</v>
      </c>
      <c r="W34" s="163">
        <f t="shared" si="1032"/>
        <v>0.24094488188976379</v>
      </c>
      <c r="X34" s="63">
        <v>74</v>
      </c>
      <c r="Y34" s="163">
        <f t="shared" si="1033"/>
        <v>0.11653543307086614</v>
      </c>
      <c r="Z34" s="63">
        <v>28</v>
      </c>
      <c r="AA34" s="163">
        <f t="shared" si="1034"/>
        <v>4.4094488188976377E-2</v>
      </c>
      <c r="AB34" s="63">
        <v>10</v>
      </c>
      <c r="AC34" s="163">
        <f t="shared" si="1035"/>
        <v>1.5748031496062992E-2</v>
      </c>
      <c r="AD34" s="63">
        <v>23</v>
      </c>
      <c r="AE34" s="163">
        <f t="shared" si="1036"/>
        <v>3.6220472440944881E-2</v>
      </c>
      <c r="AF34" s="63"/>
      <c r="AG34" s="163">
        <f t="shared" si="1037"/>
        <v>0</v>
      </c>
      <c r="AH34" s="63">
        <v>4</v>
      </c>
      <c r="AI34" s="163">
        <f t="shared" si="1038"/>
        <v>6.2992125984251968E-3</v>
      </c>
      <c r="AJ34" s="63">
        <v>12</v>
      </c>
      <c r="AK34" s="163">
        <f t="shared" si="1039"/>
        <v>1.889763779527559E-2</v>
      </c>
      <c r="AL34" s="63">
        <v>2</v>
      </c>
      <c r="AM34" s="163">
        <f t="shared" si="1040"/>
        <v>3.1496062992125984E-3</v>
      </c>
      <c r="AN34" s="63">
        <v>23</v>
      </c>
      <c r="AO34" s="163">
        <f t="shared" si="1041"/>
        <v>3.6220472440944881E-2</v>
      </c>
      <c r="AP34" s="63">
        <v>4</v>
      </c>
      <c r="AQ34" s="163">
        <f t="shared" si="1042"/>
        <v>6.2992125984251968E-3</v>
      </c>
      <c r="AR34" s="63">
        <v>2</v>
      </c>
      <c r="AS34" s="163">
        <f t="shared" si="1043"/>
        <v>3.1496062992125984E-3</v>
      </c>
      <c r="AT34" s="63"/>
      <c r="AU34" s="163">
        <f t="shared" si="1044"/>
        <v>0</v>
      </c>
      <c r="AV34" s="63">
        <v>12</v>
      </c>
      <c r="AW34" s="163">
        <f t="shared" si="1045"/>
        <v>1.889763779527559E-2</v>
      </c>
      <c r="AX34" s="63">
        <v>48</v>
      </c>
      <c r="AY34" s="163">
        <f t="shared" si="1046"/>
        <v>7.5590551181102361E-2</v>
      </c>
      <c r="AZ34" s="63">
        <v>3</v>
      </c>
      <c r="BA34" s="163">
        <f t="shared" si="1047"/>
        <v>4.7244094488188976E-3</v>
      </c>
      <c r="BB34" s="63">
        <v>17</v>
      </c>
      <c r="BC34" s="163">
        <f t="shared" si="1048"/>
        <v>2.6771653543307086E-2</v>
      </c>
      <c r="BD34" s="63">
        <v>2</v>
      </c>
      <c r="BE34" s="163">
        <f t="shared" si="1049"/>
        <v>3.1496062992125984E-3</v>
      </c>
      <c r="BF34" s="63">
        <v>13</v>
      </c>
      <c r="BG34" s="163">
        <f t="shared" si="1050"/>
        <v>2.0472440944881889E-2</v>
      </c>
      <c r="BH34" s="63">
        <v>4</v>
      </c>
      <c r="BI34" s="163">
        <f t="shared" si="1051"/>
        <v>6.2992125984251968E-3</v>
      </c>
      <c r="BJ34" s="63">
        <v>5</v>
      </c>
      <c r="BK34" s="163">
        <f t="shared" si="1052"/>
        <v>7.874015748031496E-3</v>
      </c>
      <c r="BL34" s="63"/>
      <c r="BM34" s="163">
        <f t="shared" si="1053"/>
        <v>0</v>
      </c>
      <c r="BN34" s="63"/>
      <c r="BO34" s="163">
        <f t="shared" si="1054"/>
        <v>0</v>
      </c>
      <c r="BP34" s="63"/>
      <c r="BQ34" s="163">
        <f t="shared" si="1055"/>
        <v>0</v>
      </c>
      <c r="BR34" s="63"/>
      <c r="BS34" s="163">
        <f t="shared" si="1056"/>
        <v>0</v>
      </c>
      <c r="BT34" s="63"/>
      <c r="BU34" s="163">
        <f t="shared" si="1057"/>
        <v>0</v>
      </c>
      <c r="BV34" s="63"/>
      <c r="BW34" s="163">
        <f t="shared" si="1058"/>
        <v>0</v>
      </c>
      <c r="BX34" s="63"/>
      <c r="BY34" s="163">
        <f t="shared" si="1059"/>
        <v>0</v>
      </c>
      <c r="BZ34" s="63"/>
      <c r="CA34" s="163">
        <f t="shared" si="1060"/>
        <v>0</v>
      </c>
      <c r="CB34" s="63"/>
      <c r="CC34" s="163">
        <f t="shared" si="1061"/>
        <v>0</v>
      </c>
      <c r="CD34" s="63"/>
      <c r="CE34" s="163">
        <f t="shared" si="1062"/>
        <v>0</v>
      </c>
      <c r="CF34" s="63">
        <v>1</v>
      </c>
      <c r="CG34" s="163">
        <f t="shared" si="1063"/>
        <v>1.5748031496062992E-3</v>
      </c>
      <c r="CH34" s="63"/>
      <c r="CI34" s="163">
        <f t="shared" si="1064"/>
        <v>0</v>
      </c>
      <c r="CJ34" s="63">
        <v>1</v>
      </c>
      <c r="CK34" s="163">
        <f t="shared" si="1065"/>
        <v>1.5748031496062992E-3</v>
      </c>
      <c r="CL34" s="63"/>
      <c r="CM34" s="163">
        <f t="shared" si="1066"/>
        <v>0</v>
      </c>
      <c r="CN34" s="63"/>
      <c r="CO34" s="163">
        <f t="shared" si="244"/>
        <v>0</v>
      </c>
      <c r="CP34" s="63"/>
      <c r="CQ34" s="163">
        <f t="shared" si="245"/>
        <v>0</v>
      </c>
      <c r="CR34" s="63"/>
      <c r="CS34" s="128">
        <f t="shared" si="246"/>
        <v>0</v>
      </c>
      <c r="CU34" s="200">
        <f t="shared" si="246"/>
        <v>0</v>
      </c>
    </row>
    <row r="35" spans="1:99" x14ac:dyDescent="0.2">
      <c r="A35" s="238"/>
      <c r="B35" s="162">
        <v>45</v>
      </c>
      <c r="C35" s="162" t="s">
        <v>111</v>
      </c>
      <c r="D35" s="162" t="s">
        <v>112</v>
      </c>
      <c r="E35" s="162" t="s">
        <v>1</v>
      </c>
      <c r="F35" s="162" t="s">
        <v>59</v>
      </c>
      <c r="G35" s="162">
        <v>347</v>
      </c>
      <c r="H35" s="162">
        <f t="shared" si="162"/>
        <v>332</v>
      </c>
      <c r="I35" s="163">
        <f t="shared" si="1025"/>
        <v>0.95677233429394815</v>
      </c>
      <c r="J35" s="63"/>
      <c r="K35" s="163">
        <f t="shared" si="1026"/>
        <v>0</v>
      </c>
      <c r="L35" s="63">
        <v>51</v>
      </c>
      <c r="M35" s="163">
        <f t="shared" si="1027"/>
        <v>0.14697406340057637</v>
      </c>
      <c r="N35" s="63">
        <v>10</v>
      </c>
      <c r="O35" s="163">
        <f t="shared" si="1028"/>
        <v>2.8818443804034581E-2</v>
      </c>
      <c r="P35" s="63">
        <v>1</v>
      </c>
      <c r="Q35" s="163">
        <f t="shared" si="1029"/>
        <v>2.881844380403458E-3</v>
      </c>
      <c r="R35" s="63">
        <v>11</v>
      </c>
      <c r="S35" s="163">
        <f t="shared" si="1030"/>
        <v>3.1700288184438041E-2</v>
      </c>
      <c r="T35" s="63">
        <v>2</v>
      </c>
      <c r="U35" s="163">
        <f t="shared" si="1031"/>
        <v>5.763688760806916E-3</v>
      </c>
      <c r="V35" s="63">
        <v>38</v>
      </c>
      <c r="W35" s="163">
        <f t="shared" si="1032"/>
        <v>0.10951008645533142</v>
      </c>
      <c r="X35" s="63">
        <v>20</v>
      </c>
      <c r="Y35" s="163">
        <f t="shared" si="1033"/>
        <v>5.7636887608069162E-2</v>
      </c>
      <c r="Z35" s="63">
        <v>2</v>
      </c>
      <c r="AA35" s="163">
        <f t="shared" si="1034"/>
        <v>5.763688760806916E-3</v>
      </c>
      <c r="AB35" s="63">
        <v>7</v>
      </c>
      <c r="AC35" s="163">
        <f t="shared" si="1035"/>
        <v>2.0172910662824207E-2</v>
      </c>
      <c r="AD35" s="63">
        <v>8</v>
      </c>
      <c r="AE35" s="163">
        <f t="shared" si="1036"/>
        <v>2.3054755043227664E-2</v>
      </c>
      <c r="AF35" s="63">
        <v>1</v>
      </c>
      <c r="AG35" s="163">
        <f t="shared" si="1037"/>
        <v>2.881844380403458E-3</v>
      </c>
      <c r="AH35" s="63"/>
      <c r="AI35" s="163">
        <f t="shared" si="1038"/>
        <v>0</v>
      </c>
      <c r="AJ35" s="63"/>
      <c r="AK35" s="163">
        <f t="shared" si="1039"/>
        <v>0</v>
      </c>
      <c r="AL35" s="63"/>
      <c r="AM35" s="163">
        <f t="shared" si="1040"/>
        <v>0</v>
      </c>
      <c r="AN35" s="63">
        <v>75</v>
      </c>
      <c r="AO35" s="163">
        <f t="shared" si="1041"/>
        <v>0.21613832853025935</v>
      </c>
      <c r="AP35" s="63"/>
      <c r="AQ35" s="163">
        <f t="shared" si="1042"/>
        <v>0</v>
      </c>
      <c r="AR35" s="63"/>
      <c r="AS35" s="163">
        <f t="shared" si="1043"/>
        <v>0</v>
      </c>
      <c r="AT35" s="63"/>
      <c r="AU35" s="163">
        <f t="shared" si="1044"/>
        <v>0</v>
      </c>
      <c r="AV35" s="63">
        <v>13</v>
      </c>
      <c r="AW35" s="163">
        <f t="shared" si="1045"/>
        <v>3.7463976945244955E-2</v>
      </c>
      <c r="AX35" s="63">
        <v>34</v>
      </c>
      <c r="AY35" s="163">
        <f t="shared" si="1046"/>
        <v>9.7982708933717577E-2</v>
      </c>
      <c r="AZ35" s="63">
        <v>2</v>
      </c>
      <c r="BA35" s="163">
        <f t="shared" si="1047"/>
        <v>5.763688760806916E-3</v>
      </c>
      <c r="BB35" s="63">
        <v>27</v>
      </c>
      <c r="BC35" s="163">
        <f t="shared" si="1048"/>
        <v>7.7809798270893377E-2</v>
      </c>
      <c r="BD35" s="63"/>
      <c r="BE35" s="163">
        <f t="shared" si="1049"/>
        <v>0</v>
      </c>
      <c r="BF35" s="63">
        <v>12</v>
      </c>
      <c r="BG35" s="163">
        <f t="shared" si="1050"/>
        <v>3.4582132564841501E-2</v>
      </c>
      <c r="BH35" s="63"/>
      <c r="BI35" s="163">
        <f t="shared" si="1051"/>
        <v>0</v>
      </c>
      <c r="BJ35" s="63">
        <v>11</v>
      </c>
      <c r="BK35" s="163">
        <f t="shared" si="1052"/>
        <v>3.1700288184438041E-2</v>
      </c>
      <c r="BL35" s="63"/>
      <c r="BM35" s="163">
        <f t="shared" si="1053"/>
        <v>0</v>
      </c>
      <c r="BN35" s="63">
        <v>1</v>
      </c>
      <c r="BO35" s="163">
        <f t="shared" si="1054"/>
        <v>2.881844380403458E-3</v>
      </c>
      <c r="BP35" s="63"/>
      <c r="BQ35" s="163">
        <f t="shared" si="1055"/>
        <v>0</v>
      </c>
      <c r="BR35" s="63"/>
      <c r="BS35" s="163">
        <f t="shared" si="1056"/>
        <v>0</v>
      </c>
      <c r="BT35" s="63"/>
      <c r="BU35" s="163">
        <f t="shared" si="1057"/>
        <v>0</v>
      </c>
      <c r="BV35" s="63"/>
      <c r="BW35" s="163">
        <f t="shared" si="1058"/>
        <v>0</v>
      </c>
      <c r="BX35" s="63"/>
      <c r="BY35" s="163">
        <f t="shared" si="1059"/>
        <v>0</v>
      </c>
      <c r="BZ35" s="63"/>
      <c r="CA35" s="163">
        <f t="shared" si="1060"/>
        <v>0</v>
      </c>
      <c r="CB35" s="63"/>
      <c r="CC35" s="163">
        <f t="shared" si="1061"/>
        <v>0</v>
      </c>
      <c r="CD35" s="63">
        <v>2</v>
      </c>
      <c r="CE35" s="163">
        <f t="shared" si="1062"/>
        <v>5.763688760806916E-3</v>
      </c>
      <c r="CF35" s="63">
        <v>1</v>
      </c>
      <c r="CG35" s="163">
        <f t="shared" si="1063"/>
        <v>2.881844380403458E-3</v>
      </c>
      <c r="CH35" s="63"/>
      <c r="CI35" s="163">
        <f t="shared" si="1064"/>
        <v>0</v>
      </c>
      <c r="CJ35" s="63">
        <v>1</v>
      </c>
      <c r="CK35" s="163">
        <f t="shared" si="1065"/>
        <v>2.881844380403458E-3</v>
      </c>
      <c r="CL35" s="63">
        <v>2</v>
      </c>
      <c r="CM35" s="163">
        <f t="shared" si="1066"/>
        <v>5.763688760806916E-3</v>
      </c>
      <c r="CN35" s="63"/>
      <c r="CO35" s="163">
        <f t="shared" si="244"/>
        <v>0</v>
      </c>
      <c r="CP35" s="63"/>
      <c r="CQ35" s="163">
        <f t="shared" si="245"/>
        <v>0</v>
      </c>
      <c r="CR35" s="63"/>
      <c r="CS35" s="128">
        <f t="shared" si="246"/>
        <v>0</v>
      </c>
      <c r="CU35" s="200">
        <f t="shared" si="246"/>
        <v>0</v>
      </c>
    </row>
    <row r="36" spans="1:99" x14ac:dyDescent="0.2">
      <c r="A36" s="238"/>
      <c r="B36" s="162">
        <v>51</v>
      </c>
      <c r="C36" s="162" t="s">
        <v>109</v>
      </c>
      <c r="D36" s="162" t="s">
        <v>110</v>
      </c>
      <c r="E36" s="162" t="s">
        <v>5</v>
      </c>
      <c r="F36" s="162" t="s">
        <v>59</v>
      </c>
      <c r="G36" s="162">
        <v>247</v>
      </c>
      <c r="H36" s="162">
        <f t="shared" si="162"/>
        <v>239</v>
      </c>
      <c r="I36" s="163">
        <f t="shared" si="1025"/>
        <v>0.96761133603238869</v>
      </c>
      <c r="J36" s="63">
        <v>6</v>
      </c>
      <c r="K36" s="163">
        <f t="shared" si="1026"/>
        <v>2.4291497975708502E-2</v>
      </c>
      <c r="L36" s="63">
        <v>2</v>
      </c>
      <c r="M36" s="163">
        <f t="shared" si="1027"/>
        <v>8.0971659919028341E-3</v>
      </c>
      <c r="N36" s="63">
        <v>87</v>
      </c>
      <c r="O36" s="163">
        <f t="shared" si="1028"/>
        <v>0.35222672064777327</v>
      </c>
      <c r="P36" s="63">
        <v>4</v>
      </c>
      <c r="Q36" s="163">
        <f t="shared" si="1029"/>
        <v>1.6194331983805668E-2</v>
      </c>
      <c r="R36" s="63">
        <v>4</v>
      </c>
      <c r="S36" s="163">
        <f t="shared" si="1030"/>
        <v>1.6194331983805668E-2</v>
      </c>
      <c r="T36" s="63">
        <v>7</v>
      </c>
      <c r="U36" s="163">
        <f t="shared" si="1031"/>
        <v>2.8340080971659919E-2</v>
      </c>
      <c r="V36" s="63">
        <v>21</v>
      </c>
      <c r="W36" s="163">
        <f t="shared" si="1032"/>
        <v>8.5020242914979755E-2</v>
      </c>
      <c r="X36" s="63">
        <v>23</v>
      </c>
      <c r="Y36" s="163">
        <f t="shared" si="1033"/>
        <v>9.3117408906882596E-2</v>
      </c>
      <c r="Z36" s="63">
        <v>6</v>
      </c>
      <c r="AA36" s="163">
        <f t="shared" si="1034"/>
        <v>2.4291497975708502E-2</v>
      </c>
      <c r="AB36" s="63">
        <v>1</v>
      </c>
      <c r="AC36" s="163">
        <f t="shared" si="1035"/>
        <v>4.048582995951417E-3</v>
      </c>
      <c r="AD36" s="63">
        <v>1</v>
      </c>
      <c r="AE36" s="163">
        <f t="shared" si="1036"/>
        <v>4.048582995951417E-3</v>
      </c>
      <c r="AF36" s="63"/>
      <c r="AG36" s="163">
        <f t="shared" si="1037"/>
        <v>0</v>
      </c>
      <c r="AH36" s="63">
        <v>12</v>
      </c>
      <c r="AI36" s="163">
        <f t="shared" si="1038"/>
        <v>4.8582995951417005E-2</v>
      </c>
      <c r="AJ36" s="63">
        <v>11</v>
      </c>
      <c r="AK36" s="163">
        <f t="shared" si="1039"/>
        <v>4.4534412955465584E-2</v>
      </c>
      <c r="AL36" s="63">
        <v>4</v>
      </c>
      <c r="AM36" s="163">
        <f t="shared" si="1040"/>
        <v>1.6194331983805668E-2</v>
      </c>
      <c r="AN36" s="63">
        <v>15</v>
      </c>
      <c r="AO36" s="163">
        <f t="shared" si="1041"/>
        <v>6.0728744939271252E-2</v>
      </c>
      <c r="AP36" s="63"/>
      <c r="AQ36" s="163">
        <f t="shared" si="1042"/>
        <v>0</v>
      </c>
      <c r="AR36" s="63"/>
      <c r="AS36" s="163">
        <f t="shared" si="1043"/>
        <v>0</v>
      </c>
      <c r="AT36" s="63"/>
      <c r="AU36" s="163">
        <f t="shared" si="1044"/>
        <v>0</v>
      </c>
      <c r="AV36" s="63">
        <v>8</v>
      </c>
      <c r="AW36" s="163">
        <f t="shared" si="1045"/>
        <v>3.2388663967611336E-2</v>
      </c>
      <c r="AX36" s="63">
        <v>14</v>
      </c>
      <c r="AY36" s="163">
        <f t="shared" si="1046"/>
        <v>5.6680161943319839E-2</v>
      </c>
      <c r="AZ36" s="63">
        <v>1</v>
      </c>
      <c r="BA36" s="163">
        <f t="shared" si="1047"/>
        <v>4.048582995951417E-3</v>
      </c>
      <c r="BB36" s="63">
        <v>5</v>
      </c>
      <c r="BC36" s="163">
        <f t="shared" si="1048"/>
        <v>2.0242914979757085E-2</v>
      </c>
      <c r="BD36" s="63"/>
      <c r="BE36" s="163">
        <f t="shared" si="1049"/>
        <v>0</v>
      </c>
      <c r="BF36" s="63">
        <v>5</v>
      </c>
      <c r="BG36" s="163">
        <f t="shared" si="1050"/>
        <v>2.0242914979757085E-2</v>
      </c>
      <c r="BH36" s="63"/>
      <c r="BI36" s="163">
        <f t="shared" si="1051"/>
        <v>0</v>
      </c>
      <c r="BJ36" s="63">
        <v>1</v>
      </c>
      <c r="BK36" s="163">
        <f t="shared" si="1052"/>
        <v>4.048582995951417E-3</v>
      </c>
      <c r="BL36" s="63"/>
      <c r="BM36" s="163">
        <f t="shared" si="1053"/>
        <v>0</v>
      </c>
      <c r="BN36" s="63">
        <v>1</v>
      </c>
      <c r="BO36" s="163">
        <f t="shared" si="1054"/>
        <v>4.048582995951417E-3</v>
      </c>
      <c r="BP36" s="63"/>
      <c r="BQ36" s="163">
        <f t="shared" si="1055"/>
        <v>0</v>
      </c>
      <c r="BR36" s="63"/>
      <c r="BS36" s="163">
        <f t="shared" si="1056"/>
        <v>0</v>
      </c>
      <c r="BT36" s="63"/>
      <c r="BU36" s="163">
        <f t="shared" si="1057"/>
        <v>0</v>
      </c>
      <c r="BV36" s="63"/>
      <c r="BW36" s="163">
        <f t="shared" si="1058"/>
        <v>0</v>
      </c>
      <c r="BX36" s="63"/>
      <c r="BY36" s="163">
        <f t="shared" si="1059"/>
        <v>0</v>
      </c>
      <c r="BZ36" s="63"/>
      <c r="CA36" s="163">
        <f t="shared" si="1060"/>
        <v>0</v>
      </c>
      <c r="CB36" s="63"/>
      <c r="CC36" s="163">
        <f t="shared" si="1061"/>
        <v>0</v>
      </c>
      <c r="CD36" s="63"/>
      <c r="CE36" s="163">
        <f t="shared" si="1062"/>
        <v>0</v>
      </c>
      <c r="CF36" s="63"/>
      <c r="CG36" s="163">
        <f t="shared" si="1063"/>
        <v>0</v>
      </c>
      <c r="CH36" s="63"/>
      <c r="CI36" s="163">
        <f t="shared" si="1064"/>
        <v>0</v>
      </c>
      <c r="CJ36" s="63"/>
      <c r="CK36" s="163">
        <f t="shared" si="1065"/>
        <v>0</v>
      </c>
      <c r="CL36" s="63"/>
      <c r="CM36" s="163">
        <f t="shared" si="1066"/>
        <v>0</v>
      </c>
      <c r="CN36" s="63"/>
      <c r="CO36" s="163">
        <f t="shared" si="244"/>
        <v>0</v>
      </c>
      <c r="CP36" s="63"/>
      <c r="CQ36" s="163">
        <f t="shared" si="245"/>
        <v>0</v>
      </c>
      <c r="CR36" s="63"/>
      <c r="CS36" s="128">
        <f t="shared" si="246"/>
        <v>0</v>
      </c>
      <c r="CU36" s="200">
        <f t="shared" si="246"/>
        <v>0</v>
      </c>
    </row>
    <row r="37" spans="1:99" x14ac:dyDescent="0.2">
      <c r="A37" s="238"/>
      <c r="B37" s="162">
        <v>67</v>
      </c>
      <c r="C37" s="162" t="s">
        <v>107</v>
      </c>
      <c r="D37" s="162" t="s">
        <v>108</v>
      </c>
      <c r="E37" s="162" t="s">
        <v>3</v>
      </c>
      <c r="F37" s="162" t="s">
        <v>59</v>
      </c>
      <c r="G37" s="162">
        <v>138</v>
      </c>
      <c r="H37" s="162">
        <f t="shared" si="162"/>
        <v>136</v>
      </c>
      <c r="I37" s="163">
        <f t="shared" si="1025"/>
        <v>0.98550724637681164</v>
      </c>
      <c r="J37" s="63"/>
      <c r="K37" s="163">
        <f t="shared" si="1026"/>
        <v>0</v>
      </c>
      <c r="L37" s="63">
        <v>2</v>
      </c>
      <c r="M37" s="163">
        <f t="shared" si="1027"/>
        <v>1.4492753623188406E-2</v>
      </c>
      <c r="N37" s="63">
        <v>1</v>
      </c>
      <c r="O37" s="163">
        <f t="shared" si="1028"/>
        <v>7.246376811594203E-3</v>
      </c>
      <c r="P37" s="63">
        <v>1</v>
      </c>
      <c r="Q37" s="163">
        <f t="shared" si="1029"/>
        <v>7.246376811594203E-3</v>
      </c>
      <c r="R37" s="63">
        <v>26</v>
      </c>
      <c r="S37" s="163">
        <f t="shared" si="1030"/>
        <v>0.18840579710144928</v>
      </c>
      <c r="T37" s="63"/>
      <c r="U37" s="163">
        <f t="shared" si="1031"/>
        <v>0</v>
      </c>
      <c r="V37" s="63">
        <v>37</v>
      </c>
      <c r="W37" s="163">
        <f t="shared" si="1032"/>
        <v>0.26811594202898553</v>
      </c>
      <c r="X37" s="63">
        <v>2</v>
      </c>
      <c r="Y37" s="163">
        <f t="shared" si="1033"/>
        <v>1.4492753623188406E-2</v>
      </c>
      <c r="Z37" s="63"/>
      <c r="AA37" s="163">
        <f t="shared" si="1034"/>
        <v>0</v>
      </c>
      <c r="AB37" s="63">
        <v>2</v>
      </c>
      <c r="AC37" s="163">
        <f t="shared" si="1035"/>
        <v>1.4492753623188406E-2</v>
      </c>
      <c r="AD37" s="63"/>
      <c r="AE37" s="163">
        <f t="shared" si="1036"/>
        <v>0</v>
      </c>
      <c r="AF37" s="63"/>
      <c r="AG37" s="163">
        <f t="shared" si="1037"/>
        <v>0</v>
      </c>
      <c r="AH37" s="63"/>
      <c r="AI37" s="163">
        <f t="shared" si="1038"/>
        <v>0</v>
      </c>
      <c r="AJ37" s="63"/>
      <c r="AK37" s="163">
        <f t="shared" si="1039"/>
        <v>0</v>
      </c>
      <c r="AL37" s="63"/>
      <c r="AM37" s="163">
        <f t="shared" si="1040"/>
        <v>0</v>
      </c>
      <c r="AN37" s="63">
        <v>27</v>
      </c>
      <c r="AO37" s="163">
        <f t="shared" si="1041"/>
        <v>0.19565217391304349</v>
      </c>
      <c r="AP37" s="63"/>
      <c r="AQ37" s="163">
        <f t="shared" si="1042"/>
        <v>0</v>
      </c>
      <c r="AR37" s="63"/>
      <c r="AS37" s="163">
        <f t="shared" si="1043"/>
        <v>0</v>
      </c>
      <c r="AT37" s="63"/>
      <c r="AU37" s="163">
        <f t="shared" si="1044"/>
        <v>0</v>
      </c>
      <c r="AV37" s="63">
        <v>7</v>
      </c>
      <c r="AW37" s="163">
        <f t="shared" si="1045"/>
        <v>5.0724637681159424E-2</v>
      </c>
      <c r="AX37" s="63">
        <v>16</v>
      </c>
      <c r="AY37" s="163">
        <f t="shared" si="1046"/>
        <v>0.11594202898550725</v>
      </c>
      <c r="AZ37" s="63">
        <v>1</v>
      </c>
      <c r="BA37" s="163">
        <f t="shared" si="1047"/>
        <v>7.246376811594203E-3</v>
      </c>
      <c r="BB37" s="63">
        <v>3</v>
      </c>
      <c r="BC37" s="163">
        <f t="shared" si="1048"/>
        <v>2.1739130434782608E-2</v>
      </c>
      <c r="BD37" s="63">
        <v>1</v>
      </c>
      <c r="BE37" s="163">
        <f t="shared" si="1049"/>
        <v>7.246376811594203E-3</v>
      </c>
      <c r="BF37" s="63">
        <v>5</v>
      </c>
      <c r="BG37" s="163">
        <f t="shared" si="1050"/>
        <v>3.6231884057971016E-2</v>
      </c>
      <c r="BH37" s="63">
        <v>1</v>
      </c>
      <c r="BI37" s="163">
        <f t="shared" si="1051"/>
        <v>7.246376811594203E-3</v>
      </c>
      <c r="BJ37" s="63"/>
      <c r="BK37" s="163">
        <f t="shared" si="1052"/>
        <v>0</v>
      </c>
      <c r="BL37" s="63"/>
      <c r="BM37" s="163">
        <f t="shared" si="1053"/>
        <v>0</v>
      </c>
      <c r="BN37" s="63"/>
      <c r="BO37" s="163">
        <f t="shared" si="1054"/>
        <v>0</v>
      </c>
      <c r="BP37" s="63"/>
      <c r="BQ37" s="163">
        <f t="shared" si="1055"/>
        <v>0</v>
      </c>
      <c r="BR37" s="63"/>
      <c r="BS37" s="163">
        <f t="shared" si="1056"/>
        <v>0</v>
      </c>
      <c r="BT37" s="63"/>
      <c r="BU37" s="163">
        <f t="shared" si="1057"/>
        <v>0</v>
      </c>
      <c r="BV37" s="63"/>
      <c r="BW37" s="163">
        <f t="shared" si="1058"/>
        <v>0</v>
      </c>
      <c r="BX37" s="63"/>
      <c r="BY37" s="163">
        <f t="shared" si="1059"/>
        <v>0</v>
      </c>
      <c r="BZ37" s="63"/>
      <c r="CA37" s="163">
        <f t="shared" si="1060"/>
        <v>0</v>
      </c>
      <c r="CB37" s="63"/>
      <c r="CC37" s="163">
        <f t="shared" si="1061"/>
        <v>0</v>
      </c>
      <c r="CD37" s="63">
        <v>1</v>
      </c>
      <c r="CE37" s="163">
        <f t="shared" si="1062"/>
        <v>7.246376811594203E-3</v>
      </c>
      <c r="CF37" s="63"/>
      <c r="CG37" s="163">
        <f t="shared" si="1063"/>
        <v>0</v>
      </c>
      <c r="CH37" s="63">
        <v>3</v>
      </c>
      <c r="CI37" s="163">
        <f t="shared" si="1064"/>
        <v>2.1739130434782608E-2</v>
      </c>
      <c r="CJ37" s="63"/>
      <c r="CK37" s="163">
        <f t="shared" si="1065"/>
        <v>0</v>
      </c>
      <c r="CL37" s="63"/>
      <c r="CM37" s="163">
        <f t="shared" si="1066"/>
        <v>0</v>
      </c>
      <c r="CN37" s="63"/>
      <c r="CO37" s="163">
        <f t="shared" si="244"/>
        <v>0</v>
      </c>
      <c r="CP37" s="63"/>
      <c r="CQ37" s="163">
        <f t="shared" si="245"/>
        <v>0</v>
      </c>
      <c r="CR37" s="63"/>
      <c r="CS37" s="128">
        <f t="shared" si="246"/>
        <v>0</v>
      </c>
      <c r="CU37" s="200">
        <f t="shared" si="246"/>
        <v>0</v>
      </c>
    </row>
    <row r="38" spans="1:99" x14ac:dyDescent="0.2">
      <c r="A38" s="238"/>
      <c r="B38" s="162">
        <v>9</v>
      </c>
      <c r="C38" s="162" t="s">
        <v>98</v>
      </c>
      <c r="D38" s="162" t="s">
        <v>99</v>
      </c>
      <c r="E38" s="162" t="s">
        <v>5</v>
      </c>
      <c r="F38" s="162" t="s">
        <v>52</v>
      </c>
      <c r="G38" s="162">
        <v>30</v>
      </c>
      <c r="H38" s="162">
        <f t="shared" si="162"/>
        <v>29</v>
      </c>
      <c r="I38" s="163">
        <f t="shared" si="1025"/>
        <v>0.96666666666666667</v>
      </c>
      <c r="J38" s="63"/>
      <c r="K38" s="163">
        <f t="shared" si="1026"/>
        <v>0</v>
      </c>
      <c r="L38" s="63"/>
      <c r="M38" s="163">
        <f t="shared" si="1027"/>
        <v>0</v>
      </c>
      <c r="N38" s="63">
        <v>5</v>
      </c>
      <c r="O38" s="163">
        <f t="shared" si="1028"/>
        <v>0.16666666666666666</v>
      </c>
      <c r="P38" s="63"/>
      <c r="Q38" s="163">
        <f t="shared" si="1029"/>
        <v>0</v>
      </c>
      <c r="R38" s="63"/>
      <c r="S38" s="163">
        <f t="shared" si="1030"/>
        <v>0</v>
      </c>
      <c r="T38" s="63"/>
      <c r="U38" s="163">
        <f t="shared" si="1031"/>
        <v>0</v>
      </c>
      <c r="V38" s="63">
        <v>7</v>
      </c>
      <c r="W38" s="163">
        <f t="shared" si="1032"/>
        <v>0.23333333333333334</v>
      </c>
      <c r="X38" s="63">
        <v>2</v>
      </c>
      <c r="Y38" s="163">
        <f t="shared" si="1033"/>
        <v>6.6666666666666666E-2</v>
      </c>
      <c r="Z38" s="63">
        <v>1</v>
      </c>
      <c r="AA38" s="163">
        <f t="shared" si="1034"/>
        <v>3.3333333333333333E-2</v>
      </c>
      <c r="AB38" s="63"/>
      <c r="AC38" s="163">
        <f t="shared" si="1035"/>
        <v>0</v>
      </c>
      <c r="AD38" s="63"/>
      <c r="AE38" s="163">
        <f t="shared" si="1036"/>
        <v>0</v>
      </c>
      <c r="AF38" s="63"/>
      <c r="AG38" s="163">
        <f t="shared" si="1037"/>
        <v>0</v>
      </c>
      <c r="AH38" s="63"/>
      <c r="AI38" s="163">
        <f t="shared" si="1038"/>
        <v>0</v>
      </c>
      <c r="AJ38" s="63"/>
      <c r="AK38" s="163">
        <f t="shared" si="1039"/>
        <v>0</v>
      </c>
      <c r="AL38" s="63"/>
      <c r="AM38" s="163">
        <f t="shared" si="1040"/>
        <v>0</v>
      </c>
      <c r="AN38" s="63">
        <v>1</v>
      </c>
      <c r="AO38" s="163">
        <f t="shared" si="1041"/>
        <v>3.3333333333333333E-2</v>
      </c>
      <c r="AP38" s="63">
        <v>1</v>
      </c>
      <c r="AQ38" s="163">
        <f t="shared" si="1042"/>
        <v>3.3333333333333333E-2</v>
      </c>
      <c r="AR38" s="63"/>
      <c r="AS38" s="163">
        <f t="shared" si="1043"/>
        <v>0</v>
      </c>
      <c r="AT38" s="63"/>
      <c r="AU38" s="163">
        <f t="shared" si="1044"/>
        <v>0</v>
      </c>
      <c r="AV38" s="63"/>
      <c r="AW38" s="163">
        <f t="shared" si="1045"/>
        <v>0</v>
      </c>
      <c r="AX38" s="63">
        <v>2</v>
      </c>
      <c r="AY38" s="163">
        <f t="shared" si="1046"/>
        <v>6.6666666666666666E-2</v>
      </c>
      <c r="AZ38" s="63"/>
      <c r="BA38" s="163">
        <f t="shared" si="1047"/>
        <v>0</v>
      </c>
      <c r="BB38" s="63">
        <v>5</v>
      </c>
      <c r="BC38" s="163">
        <f t="shared" si="1048"/>
        <v>0.16666666666666666</v>
      </c>
      <c r="BD38" s="63"/>
      <c r="BE38" s="163">
        <f t="shared" si="1049"/>
        <v>0</v>
      </c>
      <c r="BF38" s="63">
        <v>2</v>
      </c>
      <c r="BG38" s="163">
        <f t="shared" si="1050"/>
        <v>6.6666666666666666E-2</v>
      </c>
      <c r="BH38" s="63"/>
      <c r="BI38" s="163">
        <f t="shared" si="1051"/>
        <v>0</v>
      </c>
      <c r="BJ38" s="63">
        <v>3</v>
      </c>
      <c r="BK38" s="163">
        <f t="shared" si="1052"/>
        <v>0.1</v>
      </c>
      <c r="BL38" s="63"/>
      <c r="BM38" s="163">
        <f t="shared" si="1053"/>
        <v>0</v>
      </c>
      <c r="BN38" s="63"/>
      <c r="BO38" s="163">
        <f t="shared" si="1054"/>
        <v>0</v>
      </c>
      <c r="BP38" s="63"/>
      <c r="BQ38" s="163">
        <f t="shared" si="1055"/>
        <v>0</v>
      </c>
      <c r="BR38" s="63"/>
      <c r="BS38" s="163">
        <f t="shared" si="1056"/>
        <v>0</v>
      </c>
      <c r="BT38" s="63"/>
      <c r="BU38" s="163">
        <f t="shared" si="1057"/>
        <v>0</v>
      </c>
      <c r="BV38" s="63"/>
      <c r="BW38" s="163">
        <f t="shared" si="1058"/>
        <v>0</v>
      </c>
      <c r="BX38" s="63"/>
      <c r="BY38" s="163">
        <f t="shared" si="1059"/>
        <v>0</v>
      </c>
      <c r="BZ38" s="63"/>
      <c r="CA38" s="163">
        <f t="shared" si="1060"/>
        <v>0</v>
      </c>
      <c r="CB38" s="63"/>
      <c r="CC38" s="163">
        <f t="shared" si="1061"/>
        <v>0</v>
      </c>
      <c r="CD38" s="63"/>
      <c r="CE38" s="163">
        <f t="shared" si="1062"/>
        <v>0</v>
      </c>
      <c r="CF38" s="63"/>
      <c r="CG38" s="163">
        <f t="shared" si="1063"/>
        <v>0</v>
      </c>
      <c r="CH38" s="63"/>
      <c r="CI38" s="163">
        <f t="shared" si="1064"/>
        <v>0</v>
      </c>
      <c r="CJ38" s="63"/>
      <c r="CK38" s="163">
        <f t="shared" si="1065"/>
        <v>0</v>
      </c>
      <c r="CL38" s="63"/>
      <c r="CM38" s="163">
        <f t="shared" si="1066"/>
        <v>0</v>
      </c>
      <c r="CN38" s="63"/>
      <c r="CO38" s="163">
        <f t="shared" si="244"/>
        <v>0</v>
      </c>
      <c r="CP38" s="63"/>
      <c r="CQ38" s="163">
        <f t="shared" si="245"/>
        <v>0</v>
      </c>
      <c r="CR38" s="63"/>
      <c r="CS38" s="128">
        <f t="shared" si="246"/>
        <v>0</v>
      </c>
      <c r="CU38" s="200">
        <f t="shared" si="246"/>
        <v>0</v>
      </c>
    </row>
    <row r="39" spans="1:99" x14ac:dyDescent="0.2">
      <c r="A39" s="238"/>
      <c r="B39" s="162">
        <v>31</v>
      </c>
      <c r="C39" s="162" t="s">
        <v>89</v>
      </c>
      <c r="D39" s="162" t="s">
        <v>82</v>
      </c>
      <c r="E39" s="162" t="s">
        <v>5</v>
      </c>
      <c r="F39" s="162" t="s">
        <v>52</v>
      </c>
      <c r="G39" s="162">
        <v>29</v>
      </c>
      <c r="H39" s="162">
        <f t="shared" si="162"/>
        <v>26</v>
      </c>
      <c r="I39" s="163">
        <f t="shared" si="1025"/>
        <v>0.89655172413793105</v>
      </c>
      <c r="J39" s="63"/>
      <c r="K39" s="163">
        <f t="shared" si="1026"/>
        <v>0</v>
      </c>
      <c r="L39" s="63"/>
      <c r="M39" s="163">
        <f t="shared" si="1027"/>
        <v>0</v>
      </c>
      <c r="N39" s="63">
        <v>1</v>
      </c>
      <c r="O39" s="163">
        <f t="shared" si="1028"/>
        <v>3.4482758620689655E-2</v>
      </c>
      <c r="P39" s="63">
        <v>1</v>
      </c>
      <c r="Q39" s="163">
        <f t="shared" si="1029"/>
        <v>3.4482758620689655E-2</v>
      </c>
      <c r="R39" s="63"/>
      <c r="S39" s="163">
        <f t="shared" si="1030"/>
        <v>0</v>
      </c>
      <c r="T39" s="63"/>
      <c r="U39" s="163">
        <f t="shared" si="1031"/>
        <v>0</v>
      </c>
      <c r="V39" s="63">
        <v>1</v>
      </c>
      <c r="W39" s="163">
        <f t="shared" si="1032"/>
        <v>3.4482758620689655E-2</v>
      </c>
      <c r="X39" s="63">
        <v>2</v>
      </c>
      <c r="Y39" s="163">
        <f t="shared" si="1033"/>
        <v>6.8965517241379309E-2</v>
      </c>
      <c r="Z39" s="63"/>
      <c r="AA39" s="163">
        <f t="shared" si="1034"/>
        <v>0</v>
      </c>
      <c r="AB39" s="63"/>
      <c r="AC39" s="163">
        <f t="shared" si="1035"/>
        <v>0</v>
      </c>
      <c r="AD39" s="63"/>
      <c r="AE39" s="163">
        <f t="shared" si="1036"/>
        <v>0</v>
      </c>
      <c r="AF39" s="63"/>
      <c r="AG39" s="163">
        <f t="shared" si="1037"/>
        <v>0</v>
      </c>
      <c r="AH39" s="63"/>
      <c r="AI39" s="163">
        <f t="shared" si="1038"/>
        <v>0</v>
      </c>
      <c r="AJ39" s="63"/>
      <c r="AK39" s="163">
        <f t="shared" si="1039"/>
        <v>0</v>
      </c>
      <c r="AL39" s="63"/>
      <c r="AM39" s="163">
        <f t="shared" si="1040"/>
        <v>0</v>
      </c>
      <c r="AN39" s="63">
        <v>3</v>
      </c>
      <c r="AO39" s="163">
        <f t="shared" si="1041"/>
        <v>0.10344827586206896</v>
      </c>
      <c r="AP39" s="63"/>
      <c r="AQ39" s="163">
        <f t="shared" si="1042"/>
        <v>0</v>
      </c>
      <c r="AR39" s="63"/>
      <c r="AS39" s="163">
        <f t="shared" si="1043"/>
        <v>0</v>
      </c>
      <c r="AT39" s="63"/>
      <c r="AU39" s="163">
        <f t="shared" si="1044"/>
        <v>0</v>
      </c>
      <c r="AV39" s="63"/>
      <c r="AW39" s="163">
        <f t="shared" si="1045"/>
        <v>0</v>
      </c>
      <c r="AX39" s="63">
        <v>8</v>
      </c>
      <c r="AY39" s="163">
        <f t="shared" si="1046"/>
        <v>0.27586206896551724</v>
      </c>
      <c r="AZ39" s="63"/>
      <c r="BA39" s="163">
        <f t="shared" si="1047"/>
        <v>0</v>
      </c>
      <c r="BB39" s="63">
        <v>5</v>
      </c>
      <c r="BC39" s="163">
        <f t="shared" si="1048"/>
        <v>0.17241379310344829</v>
      </c>
      <c r="BD39" s="63"/>
      <c r="BE39" s="163">
        <f t="shared" si="1049"/>
        <v>0</v>
      </c>
      <c r="BF39" s="63">
        <v>2</v>
      </c>
      <c r="BG39" s="163">
        <f t="shared" si="1050"/>
        <v>6.8965517241379309E-2</v>
      </c>
      <c r="BH39" s="63"/>
      <c r="BI39" s="163">
        <f t="shared" si="1051"/>
        <v>0</v>
      </c>
      <c r="BJ39" s="63">
        <v>2</v>
      </c>
      <c r="BK39" s="163">
        <f t="shared" si="1052"/>
        <v>6.8965517241379309E-2</v>
      </c>
      <c r="BL39" s="63"/>
      <c r="BM39" s="163">
        <f t="shared" si="1053"/>
        <v>0</v>
      </c>
      <c r="BN39" s="63"/>
      <c r="BO39" s="163">
        <f t="shared" si="1054"/>
        <v>0</v>
      </c>
      <c r="BP39" s="63"/>
      <c r="BQ39" s="163">
        <f t="shared" si="1055"/>
        <v>0</v>
      </c>
      <c r="BR39" s="63">
        <v>1</v>
      </c>
      <c r="BS39" s="163">
        <f t="shared" si="1056"/>
        <v>3.4482758620689655E-2</v>
      </c>
      <c r="BT39" s="63"/>
      <c r="BU39" s="163">
        <f t="shared" si="1057"/>
        <v>0</v>
      </c>
      <c r="BV39" s="63"/>
      <c r="BW39" s="163">
        <f t="shared" si="1058"/>
        <v>0</v>
      </c>
      <c r="BX39" s="63"/>
      <c r="BY39" s="163">
        <f t="shared" si="1059"/>
        <v>0</v>
      </c>
      <c r="BZ39" s="63"/>
      <c r="CA39" s="163">
        <f t="shared" si="1060"/>
        <v>0</v>
      </c>
      <c r="CB39" s="63"/>
      <c r="CC39" s="163">
        <f t="shared" si="1061"/>
        <v>0</v>
      </c>
      <c r="CD39" s="63"/>
      <c r="CE39" s="163">
        <f t="shared" si="1062"/>
        <v>0</v>
      </c>
      <c r="CF39" s="63"/>
      <c r="CG39" s="163">
        <f t="shared" si="1063"/>
        <v>0</v>
      </c>
      <c r="CH39" s="63"/>
      <c r="CI39" s="163">
        <f t="shared" si="1064"/>
        <v>0</v>
      </c>
      <c r="CJ39" s="63"/>
      <c r="CK39" s="163">
        <f t="shared" si="1065"/>
        <v>0</v>
      </c>
      <c r="CL39" s="63"/>
      <c r="CM39" s="163">
        <f t="shared" si="1066"/>
        <v>0</v>
      </c>
      <c r="CN39" s="63"/>
      <c r="CO39" s="163">
        <f t="shared" si="244"/>
        <v>0</v>
      </c>
      <c r="CP39" s="63"/>
      <c r="CQ39" s="163">
        <f t="shared" si="245"/>
        <v>0</v>
      </c>
      <c r="CR39" s="63"/>
      <c r="CS39" s="128">
        <f t="shared" si="246"/>
        <v>0</v>
      </c>
      <c r="CU39" s="200">
        <f t="shared" si="246"/>
        <v>0</v>
      </c>
    </row>
    <row r="40" spans="1:99" x14ac:dyDescent="0.2">
      <c r="A40" s="238"/>
      <c r="B40" s="162">
        <v>5</v>
      </c>
      <c r="C40" s="162" t="s">
        <v>103</v>
      </c>
      <c r="D40" s="162" t="s">
        <v>104</v>
      </c>
      <c r="E40" s="162" t="s">
        <v>13</v>
      </c>
      <c r="F40" s="162" t="s">
        <v>203</v>
      </c>
      <c r="G40" s="162">
        <v>22</v>
      </c>
      <c r="H40" s="162">
        <f t="shared" si="162"/>
        <v>13</v>
      </c>
      <c r="I40" s="163">
        <f t="shared" si="1025"/>
        <v>0.59090909090909094</v>
      </c>
      <c r="J40" s="63"/>
      <c r="K40" s="163">
        <f t="shared" si="1026"/>
        <v>0</v>
      </c>
      <c r="L40" s="63"/>
      <c r="M40" s="163">
        <f t="shared" si="1027"/>
        <v>0</v>
      </c>
      <c r="N40" s="63"/>
      <c r="O40" s="163">
        <f t="shared" si="1028"/>
        <v>0</v>
      </c>
      <c r="P40" s="63"/>
      <c r="Q40" s="163">
        <f t="shared" si="1029"/>
        <v>0</v>
      </c>
      <c r="R40" s="63"/>
      <c r="S40" s="163">
        <f t="shared" si="1030"/>
        <v>0</v>
      </c>
      <c r="T40" s="63">
        <v>3</v>
      </c>
      <c r="U40" s="163">
        <f t="shared" si="1031"/>
        <v>0.13636363636363635</v>
      </c>
      <c r="V40" s="63"/>
      <c r="W40" s="163">
        <f t="shared" si="1032"/>
        <v>0</v>
      </c>
      <c r="X40" s="63"/>
      <c r="Y40" s="163">
        <f t="shared" si="1033"/>
        <v>0</v>
      </c>
      <c r="Z40" s="63"/>
      <c r="AA40" s="163">
        <f t="shared" si="1034"/>
        <v>0</v>
      </c>
      <c r="AB40" s="63"/>
      <c r="AC40" s="163">
        <f t="shared" si="1035"/>
        <v>0</v>
      </c>
      <c r="AD40" s="63"/>
      <c r="AE40" s="163">
        <f t="shared" si="1036"/>
        <v>0</v>
      </c>
      <c r="AF40" s="63"/>
      <c r="AG40" s="163">
        <f t="shared" si="1037"/>
        <v>0</v>
      </c>
      <c r="AH40" s="63"/>
      <c r="AI40" s="163">
        <f t="shared" si="1038"/>
        <v>0</v>
      </c>
      <c r="AJ40" s="63"/>
      <c r="AK40" s="163">
        <f t="shared" si="1039"/>
        <v>0</v>
      </c>
      <c r="AL40" s="63"/>
      <c r="AM40" s="163">
        <f t="shared" si="1040"/>
        <v>0</v>
      </c>
      <c r="AN40" s="63"/>
      <c r="AO40" s="163">
        <f t="shared" si="1041"/>
        <v>0</v>
      </c>
      <c r="AP40" s="63"/>
      <c r="AQ40" s="163">
        <f t="shared" si="1042"/>
        <v>0</v>
      </c>
      <c r="AR40" s="63"/>
      <c r="AS40" s="163">
        <f t="shared" si="1043"/>
        <v>0</v>
      </c>
      <c r="AT40" s="63"/>
      <c r="AU40" s="163">
        <f t="shared" si="1044"/>
        <v>0</v>
      </c>
      <c r="AV40" s="63"/>
      <c r="AW40" s="163">
        <f t="shared" si="1045"/>
        <v>0</v>
      </c>
      <c r="AX40" s="63">
        <v>4</v>
      </c>
      <c r="AY40" s="163">
        <f t="shared" si="1046"/>
        <v>0.18181818181818182</v>
      </c>
      <c r="AZ40" s="63"/>
      <c r="BA40" s="163">
        <f t="shared" si="1047"/>
        <v>0</v>
      </c>
      <c r="BB40" s="63">
        <v>2</v>
      </c>
      <c r="BC40" s="163">
        <f t="shared" si="1048"/>
        <v>9.0909090909090912E-2</v>
      </c>
      <c r="BD40" s="63"/>
      <c r="BE40" s="163">
        <f t="shared" si="1049"/>
        <v>0</v>
      </c>
      <c r="BF40" s="63">
        <v>4</v>
      </c>
      <c r="BG40" s="163">
        <f t="shared" si="1050"/>
        <v>0.18181818181818182</v>
      </c>
      <c r="BH40" s="63"/>
      <c r="BI40" s="163">
        <f t="shared" si="1051"/>
        <v>0</v>
      </c>
      <c r="BJ40" s="63"/>
      <c r="BK40" s="163">
        <f t="shared" si="1052"/>
        <v>0</v>
      </c>
      <c r="BL40" s="63"/>
      <c r="BM40" s="163">
        <f t="shared" si="1053"/>
        <v>0</v>
      </c>
      <c r="BN40" s="63"/>
      <c r="BO40" s="163">
        <f t="shared" si="1054"/>
        <v>0</v>
      </c>
      <c r="BP40" s="63"/>
      <c r="BQ40" s="163">
        <f t="shared" si="1055"/>
        <v>0</v>
      </c>
      <c r="BR40" s="63"/>
      <c r="BS40" s="163">
        <f t="shared" si="1056"/>
        <v>0</v>
      </c>
      <c r="BT40" s="63"/>
      <c r="BU40" s="163">
        <f t="shared" si="1057"/>
        <v>0</v>
      </c>
      <c r="BV40" s="63"/>
      <c r="BW40" s="163">
        <f t="shared" si="1058"/>
        <v>0</v>
      </c>
      <c r="BX40" s="63"/>
      <c r="BY40" s="163">
        <f t="shared" si="1059"/>
        <v>0</v>
      </c>
      <c r="BZ40" s="63"/>
      <c r="CA40" s="163">
        <f t="shared" si="1060"/>
        <v>0</v>
      </c>
      <c r="CB40" s="63"/>
      <c r="CC40" s="163">
        <f t="shared" si="1061"/>
        <v>0</v>
      </c>
      <c r="CD40" s="63"/>
      <c r="CE40" s="163">
        <f t="shared" si="1062"/>
        <v>0</v>
      </c>
      <c r="CF40" s="63"/>
      <c r="CG40" s="163">
        <f t="shared" si="1063"/>
        <v>0</v>
      </c>
      <c r="CH40" s="63"/>
      <c r="CI40" s="163">
        <f t="shared" si="1064"/>
        <v>0</v>
      </c>
      <c r="CJ40" s="63"/>
      <c r="CK40" s="163">
        <f t="shared" si="1065"/>
        <v>0</v>
      </c>
      <c r="CL40" s="63"/>
      <c r="CM40" s="163">
        <f t="shared" si="1066"/>
        <v>0</v>
      </c>
      <c r="CN40" s="63"/>
      <c r="CO40" s="163">
        <f t="shared" si="244"/>
        <v>0</v>
      </c>
      <c r="CP40" s="63"/>
      <c r="CQ40" s="163">
        <f t="shared" si="245"/>
        <v>0</v>
      </c>
      <c r="CR40" s="63"/>
      <c r="CS40" s="128">
        <f t="shared" si="246"/>
        <v>0</v>
      </c>
      <c r="CU40" s="200">
        <f t="shared" si="246"/>
        <v>0</v>
      </c>
    </row>
    <row r="41" spans="1:99" x14ac:dyDescent="0.2">
      <c r="A41" s="238"/>
      <c r="B41" s="162">
        <v>15</v>
      </c>
      <c r="C41" s="162" t="s">
        <v>100</v>
      </c>
      <c r="D41" s="162" t="s">
        <v>101</v>
      </c>
      <c r="E41" s="162" t="s">
        <v>5</v>
      </c>
      <c r="F41" s="162" t="s">
        <v>52</v>
      </c>
      <c r="G41" s="162">
        <v>20</v>
      </c>
      <c r="H41" s="162">
        <f t="shared" si="162"/>
        <v>18</v>
      </c>
      <c r="I41" s="163">
        <f t="shared" si="1025"/>
        <v>0.9</v>
      </c>
      <c r="J41" s="63"/>
      <c r="K41" s="163">
        <f t="shared" si="1026"/>
        <v>0</v>
      </c>
      <c r="L41" s="63"/>
      <c r="M41" s="163">
        <f t="shared" si="1027"/>
        <v>0</v>
      </c>
      <c r="N41" s="63">
        <v>6</v>
      </c>
      <c r="O41" s="163">
        <f t="shared" si="1028"/>
        <v>0.3</v>
      </c>
      <c r="P41" s="63"/>
      <c r="Q41" s="163">
        <f t="shared" si="1029"/>
        <v>0</v>
      </c>
      <c r="R41" s="63"/>
      <c r="S41" s="163">
        <f t="shared" si="1030"/>
        <v>0</v>
      </c>
      <c r="T41" s="63"/>
      <c r="U41" s="163">
        <f t="shared" si="1031"/>
        <v>0</v>
      </c>
      <c r="V41" s="63"/>
      <c r="W41" s="163">
        <f t="shared" si="1032"/>
        <v>0</v>
      </c>
      <c r="X41" s="63"/>
      <c r="Y41" s="163">
        <f t="shared" si="1033"/>
        <v>0</v>
      </c>
      <c r="Z41" s="63">
        <v>1</v>
      </c>
      <c r="AA41" s="163">
        <f t="shared" si="1034"/>
        <v>0.05</v>
      </c>
      <c r="AB41" s="63"/>
      <c r="AC41" s="163">
        <f t="shared" si="1035"/>
        <v>0</v>
      </c>
      <c r="AD41" s="63"/>
      <c r="AE41" s="163">
        <f t="shared" si="1036"/>
        <v>0</v>
      </c>
      <c r="AF41" s="63"/>
      <c r="AG41" s="163">
        <f t="shared" si="1037"/>
        <v>0</v>
      </c>
      <c r="AH41" s="63"/>
      <c r="AI41" s="163">
        <f t="shared" si="1038"/>
        <v>0</v>
      </c>
      <c r="AJ41" s="63">
        <v>4</v>
      </c>
      <c r="AK41" s="163">
        <f t="shared" si="1039"/>
        <v>0.2</v>
      </c>
      <c r="AL41" s="63"/>
      <c r="AM41" s="163">
        <f t="shared" si="1040"/>
        <v>0</v>
      </c>
      <c r="AN41" s="63">
        <v>1</v>
      </c>
      <c r="AO41" s="163">
        <f t="shared" si="1041"/>
        <v>0.05</v>
      </c>
      <c r="AP41" s="63"/>
      <c r="AQ41" s="163">
        <f t="shared" si="1042"/>
        <v>0</v>
      </c>
      <c r="AR41" s="63"/>
      <c r="AS41" s="163">
        <f t="shared" si="1043"/>
        <v>0</v>
      </c>
      <c r="AT41" s="63"/>
      <c r="AU41" s="163">
        <f t="shared" si="1044"/>
        <v>0</v>
      </c>
      <c r="AV41" s="63">
        <v>1</v>
      </c>
      <c r="AW41" s="163">
        <f t="shared" si="1045"/>
        <v>0.05</v>
      </c>
      <c r="AX41" s="63">
        <v>2</v>
      </c>
      <c r="AY41" s="163">
        <f t="shared" si="1046"/>
        <v>0.1</v>
      </c>
      <c r="AZ41" s="63"/>
      <c r="BA41" s="163">
        <f t="shared" si="1047"/>
        <v>0</v>
      </c>
      <c r="BB41" s="63">
        <v>2</v>
      </c>
      <c r="BC41" s="163">
        <f t="shared" si="1048"/>
        <v>0.1</v>
      </c>
      <c r="BD41" s="63"/>
      <c r="BE41" s="163">
        <f t="shared" si="1049"/>
        <v>0</v>
      </c>
      <c r="BF41" s="63"/>
      <c r="BG41" s="163">
        <f t="shared" si="1050"/>
        <v>0</v>
      </c>
      <c r="BH41" s="63"/>
      <c r="BI41" s="163">
        <f t="shared" si="1051"/>
        <v>0</v>
      </c>
      <c r="BJ41" s="63">
        <v>1</v>
      </c>
      <c r="BK41" s="163">
        <f t="shared" si="1052"/>
        <v>0.05</v>
      </c>
      <c r="BL41" s="63"/>
      <c r="BM41" s="163">
        <f t="shared" si="1053"/>
        <v>0</v>
      </c>
      <c r="BN41" s="63"/>
      <c r="BO41" s="163">
        <f t="shared" si="1054"/>
        <v>0</v>
      </c>
      <c r="BP41" s="63"/>
      <c r="BQ41" s="163">
        <f t="shared" si="1055"/>
        <v>0</v>
      </c>
      <c r="BR41" s="63"/>
      <c r="BS41" s="163">
        <f t="shared" si="1056"/>
        <v>0</v>
      </c>
      <c r="BT41" s="63"/>
      <c r="BU41" s="163">
        <f t="shared" si="1057"/>
        <v>0</v>
      </c>
      <c r="BV41" s="63"/>
      <c r="BW41" s="163">
        <f t="shared" si="1058"/>
        <v>0</v>
      </c>
      <c r="BX41" s="63"/>
      <c r="BY41" s="163">
        <f t="shared" si="1059"/>
        <v>0</v>
      </c>
      <c r="BZ41" s="63"/>
      <c r="CA41" s="163">
        <f t="shared" si="1060"/>
        <v>0</v>
      </c>
      <c r="CB41" s="63"/>
      <c r="CC41" s="163">
        <f t="shared" si="1061"/>
        <v>0</v>
      </c>
      <c r="CD41" s="63"/>
      <c r="CE41" s="163">
        <f t="shared" si="1062"/>
        <v>0</v>
      </c>
      <c r="CF41" s="63"/>
      <c r="CG41" s="163">
        <f t="shared" si="1063"/>
        <v>0</v>
      </c>
      <c r="CH41" s="63"/>
      <c r="CI41" s="163">
        <f t="shared" si="1064"/>
        <v>0</v>
      </c>
      <c r="CJ41" s="63"/>
      <c r="CK41" s="163">
        <f t="shared" si="1065"/>
        <v>0</v>
      </c>
      <c r="CL41" s="63"/>
      <c r="CM41" s="163">
        <f t="shared" si="1066"/>
        <v>0</v>
      </c>
      <c r="CN41" s="63"/>
      <c r="CO41" s="163">
        <f t="shared" si="244"/>
        <v>0</v>
      </c>
      <c r="CP41" s="63"/>
      <c r="CQ41" s="163">
        <f t="shared" si="245"/>
        <v>0</v>
      </c>
      <c r="CR41" s="63"/>
      <c r="CS41" s="128">
        <f t="shared" si="246"/>
        <v>0</v>
      </c>
      <c r="CU41" s="200">
        <f t="shared" si="246"/>
        <v>0</v>
      </c>
    </row>
    <row r="42" spans="1:99" x14ac:dyDescent="0.2">
      <c r="A42" s="238"/>
      <c r="B42" s="162">
        <v>32</v>
      </c>
      <c r="C42" s="162" t="s">
        <v>97</v>
      </c>
      <c r="D42" s="162" t="s">
        <v>81</v>
      </c>
      <c r="E42" s="162" t="s">
        <v>5</v>
      </c>
      <c r="F42" s="162" t="s">
        <v>52</v>
      </c>
      <c r="G42" s="162">
        <v>10</v>
      </c>
      <c r="H42" s="162">
        <f t="shared" si="162"/>
        <v>10</v>
      </c>
      <c r="I42" s="163">
        <f t="shared" si="1025"/>
        <v>1</v>
      </c>
      <c r="J42" s="63"/>
      <c r="K42" s="163">
        <f t="shared" si="1026"/>
        <v>0</v>
      </c>
      <c r="L42" s="63"/>
      <c r="M42" s="163">
        <f t="shared" si="1027"/>
        <v>0</v>
      </c>
      <c r="N42" s="63">
        <v>2</v>
      </c>
      <c r="O42" s="163">
        <f t="shared" si="1028"/>
        <v>0.2</v>
      </c>
      <c r="P42" s="63"/>
      <c r="Q42" s="163">
        <f t="shared" si="1029"/>
        <v>0</v>
      </c>
      <c r="R42" s="63"/>
      <c r="S42" s="163">
        <f t="shared" si="1030"/>
        <v>0</v>
      </c>
      <c r="T42" s="63"/>
      <c r="U42" s="163">
        <f t="shared" si="1031"/>
        <v>0</v>
      </c>
      <c r="V42" s="63">
        <v>2</v>
      </c>
      <c r="W42" s="163">
        <f t="shared" si="1032"/>
        <v>0.2</v>
      </c>
      <c r="X42" s="63"/>
      <c r="Y42" s="163">
        <f t="shared" si="1033"/>
        <v>0</v>
      </c>
      <c r="Z42" s="63"/>
      <c r="AA42" s="163">
        <f t="shared" si="1034"/>
        <v>0</v>
      </c>
      <c r="AB42" s="63"/>
      <c r="AC42" s="163">
        <f t="shared" si="1035"/>
        <v>0</v>
      </c>
      <c r="AD42" s="63"/>
      <c r="AE42" s="163">
        <f t="shared" si="1036"/>
        <v>0</v>
      </c>
      <c r="AF42" s="63"/>
      <c r="AG42" s="163">
        <f t="shared" si="1037"/>
        <v>0</v>
      </c>
      <c r="AH42" s="63"/>
      <c r="AI42" s="163">
        <f t="shared" si="1038"/>
        <v>0</v>
      </c>
      <c r="AJ42" s="63">
        <v>1</v>
      </c>
      <c r="AK42" s="163">
        <f t="shared" si="1039"/>
        <v>0.1</v>
      </c>
      <c r="AL42" s="63"/>
      <c r="AM42" s="163">
        <f t="shared" si="1040"/>
        <v>0</v>
      </c>
      <c r="AN42" s="63">
        <v>2</v>
      </c>
      <c r="AO42" s="163">
        <f t="shared" si="1041"/>
        <v>0.2</v>
      </c>
      <c r="AP42" s="63"/>
      <c r="AQ42" s="163">
        <f t="shared" si="1042"/>
        <v>0</v>
      </c>
      <c r="AR42" s="63"/>
      <c r="AS42" s="163">
        <f t="shared" si="1043"/>
        <v>0</v>
      </c>
      <c r="AT42" s="63"/>
      <c r="AU42" s="163">
        <f t="shared" si="1044"/>
        <v>0</v>
      </c>
      <c r="AV42" s="63">
        <v>1</v>
      </c>
      <c r="AW42" s="163">
        <f t="shared" si="1045"/>
        <v>0.1</v>
      </c>
      <c r="AX42" s="63"/>
      <c r="AY42" s="163">
        <f t="shared" si="1046"/>
        <v>0</v>
      </c>
      <c r="AZ42" s="63"/>
      <c r="BA42" s="163">
        <f t="shared" si="1047"/>
        <v>0</v>
      </c>
      <c r="BB42" s="63"/>
      <c r="BC42" s="163">
        <f t="shared" si="1048"/>
        <v>0</v>
      </c>
      <c r="BD42" s="63"/>
      <c r="BE42" s="163">
        <f t="shared" si="1049"/>
        <v>0</v>
      </c>
      <c r="BF42" s="63"/>
      <c r="BG42" s="163">
        <f t="shared" si="1050"/>
        <v>0</v>
      </c>
      <c r="BH42" s="63"/>
      <c r="BI42" s="163">
        <f t="shared" si="1051"/>
        <v>0</v>
      </c>
      <c r="BJ42" s="63">
        <v>2</v>
      </c>
      <c r="BK42" s="163">
        <f t="shared" si="1052"/>
        <v>0.2</v>
      </c>
      <c r="BL42" s="63"/>
      <c r="BM42" s="163">
        <f t="shared" si="1053"/>
        <v>0</v>
      </c>
      <c r="BN42" s="63"/>
      <c r="BO42" s="163">
        <f t="shared" si="1054"/>
        <v>0</v>
      </c>
      <c r="BP42" s="63"/>
      <c r="BQ42" s="163">
        <f t="shared" si="1055"/>
        <v>0</v>
      </c>
      <c r="BR42" s="63"/>
      <c r="BS42" s="163">
        <f t="shared" si="1056"/>
        <v>0</v>
      </c>
      <c r="BT42" s="63"/>
      <c r="BU42" s="163">
        <f t="shared" si="1057"/>
        <v>0</v>
      </c>
      <c r="BV42" s="63"/>
      <c r="BW42" s="163">
        <f t="shared" si="1058"/>
        <v>0</v>
      </c>
      <c r="BX42" s="63"/>
      <c r="BY42" s="163">
        <f t="shared" si="1059"/>
        <v>0</v>
      </c>
      <c r="BZ42" s="63"/>
      <c r="CA42" s="163">
        <f t="shared" si="1060"/>
        <v>0</v>
      </c>
      <c r="CB42" s="63"/>
      <c r="CC42" s="163">
        <f t="shared" si="1061"/>
        <v>0</v>
      </c>
      <c r="CD42" s="63"/>
      <c r="CE42" s="163">
        <f t="shared" si="1062"/>
        <v>0</v>
      </c>
      <c r="CF42" s="63"/>
      <c r="CG42" s="163">
        <f t="shared" si="1063"/>
        <v>0</v>
      </c>
      <c r="CH42" s="63"/>
      <c r="CI42" s="163">
        <f t="shared" si="1064"/>
        <v>0</v>
      </c>
      <c r="CJ42" s="63"/>
      <c r="CK42" s="163">
        <f t="shared" si="1065"/>
        <v>0</v>
      </c>
      <c r="CL42" s="63"/>
      <c r="CM42" s="163">
        <f t="shared" si="1066"/>
        <v>0</v>
      </c>
      <c r="CN42" s="63"/>
      <c r="CO42" s="163">
        <f t="shared" si="244"/>
        <v>0</v>
      </c>
      <c r="CP42" s="63"/>
      <c r="CQ42" s="163">
        <f t="shared" si="245"/>
        <v>0</v>
      </c>
      <c r="CR42" s="63"/>
      <c r="CS42" s="128">
        <f t="shared" si="246"/>
        <v>0</v>
      </c>
      <c r="CU42" s="200">
        <f t="shared" si="246"/>
        <v>0</v>
      </c>
    </row>
    <row r="43" spans="1:99" x14ac:dyDescent="0.2">
      <c r="A43" s="238"/>
      <c r="B43" s="162">
        <v>56</v>
      </c>
      <c r="C43" s="162" t="s">
        <v>89</v>
      </c>
      <c r="D43" s="162" t="s">
        <v>82</v>
      </c>
      <c r="E43" s="162" t="s">
        <v>5</v>
      </c>
      <c r="F43" s="162" t="s">
        <v>52</v>
      </c>
      <c r="G43" s="162">
        <v>7</v>
      </c>
      <c r="H43" s="162">
        <f t="shared" si="162"/>
        <v>7</v>
      </c>
      <c r="I43" s="163">
        <f t="shared" si="1025"/>
        <v>1</v>
      </c>
      <c r="J43" s="63"/>
      <c r="K43" s="163">
        <f t="shared" si="1026"/>
        <v>0</v>
      </c>
      <c r="L43" s="63"/>
      <c r="M43" s="163">
        <f t="shared" si="1027"/>
        <v>0</v>
      </c>
      <c r="N43" s="63">
        <v>2</v>
      </c>
      <c r="O43" s="163">
        <f t="shared" si="1028"/>
        <v>0.2857142857142857</v>
      </c>
      <c r="P43" s="63">
        <v>1</v>
      </c>
      <c r="Q43" s="163">
        <f t="shared" si="1029"/>
        <v>0.14285714285714285</v>
      </c>
      <c r="R43" s="63"/>
      <c r="S43" s="163">
        <f t="shared" si="1030"/>
        <v>0</v>
      </c>
      <c r="T43" s="63"/>
      <c r="U43" s="163">
        <f t="shared" si="1031"/>
        <v>0</v>
      </c>
      <c r="V43" s="63">
        <v>2</v>
      </c>
      <c r="W43" s="163">
        <f t="shared" si="1032"/>
        <v>0.2857142857142857</v>
      </c>
      <c r="X43" s="63"/>
      <c r="Y43" s="163">
        <f t="shared" si="1033"/>
        <v>0</v>
      </c>
      <c r="Z43" s="63"/>
      <c r="AA43" s="163">
        <f t="shared" si="1034"/>
        <v>0</v>
      </c>
      <c r="AB43" s="63"/>
      <c r="AC43" s="163">
        <f t="shared" si="1035"/>
        <v>0</v>
      </c>
      <c r="AD43" s="63"/>
      <c r="AE43" s="163">
        <f t="shared" si="1036"/>
        <v>0</v>
      </c>
      <c r="AF43" s="63"/>
      <c r="AG43" s="163">
        <f t="shared" si="1037"/>
        <v>0</v>
      </c>
      <c r="AH43" s="63"/>
      <c r="AI43" s="163">
        <f t="shared" si="1038"/>
        <v>0</v>
      </c>
      <c r="AJ43" s="63"/>
      <c r="AK43" s="163">
        <f t="shared" si="1039"/>
        <v>0</v>
      </c>
      <c r="AL43" s="63"/>
      <c r="AM43" s="163">
        <f t="shared" si="1040"/>
        <v>0</v>
      </c>
      <c r="AN43" s="63"/>
      <c r="AO43" s="163">
        <f t="shared" si="1041"/>
        <v>0</v>
      </c>
      <c r="AP43" s="63"/>
      <c r="AQ43" s="163">
        <f t="shared" si="1042"/>
        <v>0</v>
      </c>
      <c r="AR43" s="63"/>
      <c r="AS43" s="163">
        <f t="shared" si="1043"/>
        <v>0</v>
      </c>
      <c r="AT43" s="63"/>
      <c r="AU43" s="163">
        <f t="shared" si="1044"/>
        <v>0</v>
      </c>
      <c r="AV43" s="63"/>
      <c r="AW43" s="163">
        <f t="shared" si="1045"/>
        <v>0</v>
      </c>
      <c r="AX43" s="63"/>
      <c r="AY43" s="163">
        <f t="shared" si="1046"/>
        <v>0</v>
      </c>
      <c r="AZ43" s="63">
        <v>1</v>
      </c>
      <c r="BA43" s="163">
        <f t="shared" si="1047"/>
        <v>0.14285714285714285</v>
      </c>
      <c r="BB43" s="63">
        <v>1</v>
      </c>
      <c r="BC43" s="163">
        <f t="shared" si="1048"/>
        <v>0.14285714285714285</v>
      </c>
      <c r="BD43" s="63"/>
      <c r="BE43" s="163">
        <f t="shared" si="1049"/>
        <v>0</v>
      </c>
      <c r="BF43" s="63"/>
      <c r="BG43" s="163">
        <f t="shared" si="1050"/>
        <v>0</v>
      </c>
      <c r="BH43" s="63"/>
      <c r="BI43" s="163">
        <f t="shared" si="1051"/>
        <v>0</v>
      </c>
      <c r="BJ43" s="63"/>
      <c r="BK43" s="163">
        <f t="shared" si="1052"/>
        <v>0</v>
      </c>
      <c r="BL43" s="63"/>
      <c r="BM43" s="163">
        <f t="shared" si="1053"/>
        <v>0</v>
      </c>
      <c r="BN43" s="63"/>
      <c r="BO43" s="163">
        <f t="shared" si="1054"/>
        <v>0</v>
      </c>
      <c r="BP43" s="63"/>
      <c r="BQ43" s="163">
        <f t="shared" si="1055"/>
        <v>0</v>
      </c>
      <c r="BR43" s="63"/>
      <c r="BS43" s="163">
        <f t="shared" si="1056"/>
        <v>0</v>
      </c>
      <c r="BT43" s="63"/>
      <c r="BU43" s="163">
        <f t="shared" si="1057"/>
        <v>0</v>
      </c>
      <c r="BV43" s="63"/>
      <c r="BW43" s="163">
        <f t="shared" si="1058"/>
        <v>0</v>
      </c>
      <c r="BX43" s="63"/>
      <c r="BY43" s="163">
        <f t="shared" si="1059"/>
        <v>0</v>
      </c>
      <c r="BZ43" s="63"/>
      <c r="CA43" s="163">
        <f t="shared" si="1060"/>
        <v>0</v>
      </c>
      <c r="CB43" s="63"/>
      <c r="CC43" s="163">
        <f t="shared" si="1061"/>
        <v>0</v>
      </c>
      <c r="CD43" s="63"/>
      <c r="CE43" s="163">
        <f t="shared" si="1062"/>
        <v>0</v>
      </c>
      <c r="CF43" s="63"/>
      <c r="CG43" s="163">
        <f t="shared" si="1063"/>
        <v>0</v>
      </c>
      <c r="CH43" s="63"/>
      <c r="CI43" s="163">
        <f t="shared" si="1064"/>
        <v>0</v>
      </c>
      <c r="CJ43" s="63"/>
      <c r="CK43" s="163">
        <f t="shared" si="1065"/>
        <v>0</v>
      </c>
      <c r="CL43" s="63"/>
      <c r="CM43" s="163">
        <f t="shared" si="1066"/>
        <v>0</v>
      </c>
      <c r="CN43" s="63"/>
      <c r="CO43" s="163">
        <f t="shared" si="244"/>
        <v>0</v>
      </c>
      <c r="CP43" s="63"/>
      <c r="CQ43" s="163">
        <f t="shared" si="245"/>
        <v>0</v>
      </c>
      <c r="CR43" s="63"/>
      <c r="CS43" s="128">
        <f t="shared" si="246"/>
        <v>0</v>
      </c>
      <c r="CU43" s="200">
        <f t="shared" si="246"/>
        <v>0</v>
      </c>
    </row>
    <row r="44" spans="1:99" x14ac:dyDescent="0.2">
      <c r="A44" s="238"/>
      <c r="B44" s="162">
        <v>39</v>
      </c>
      <c r="C44" s="162" t="s">
        <v>96</v>
      </c>
      <c r="D44" s="162" t="s">
        <v>95</v>
      </c>
      <c r="E44" s="162" t="s">
        <v>5</v>
      </c>
      <c r="F44" s="162" t="s">
        <v>52</v>
      </c>
      <c r="G44" s="162">
        <v>5</v>
      </c>
      <c r="H44" s="162">
        <f t="shared" si="162"/>
        <v>5</v>
      </c>
      <c r="I44" s="163">
        <f t="shared" si="1025"/>
        <v>1</v>
      </c>
      <c r="J44" s="63"/>
      <c r="K44" s="163">
        <f t="shared" si="1026"/>
        <v>0</v>
      </c>
      <c r="L44" s="63"/>
      <c r="M44" s="163">
        <f t="shared" si="1027"/>
        <v>0</v>
      </c>
      <c r="N44" s="63"/>
      <c r="O44" s="163">
        <f t="shared" si="1028"/>
        <v>0</v>
      </c>
      <c r="P44" s="63"/>
      <c r="Q44" s="163">
        <f t="shared" si="1029"/>
        <v>0</v>
      </c>
      <c r="R44" s="63"/>
      <c r="S44" s="163">
        <f t="shared" si="1030"/>
        <v>0</v>
      </c>
      <c r="T44" s="63"/>
      <c r="U44" s="163">
        <f t="shared" si="1031"/>
        <v>0</v>
      </c>
      <c r="V44" s="63"/>
      <c r="W44" s="163">
        <f t="shared" si="1032"/>
        <v>0</v>
      </c>
      <c r="X44" s="63"/>
      <c r="Y44" s="163">
        <f t="shared" si="1033"/>
        <v>0</v>
      </c>
      <c r="Z44" s="63"/>
      <c r="AA44" s="163">
        <f t="shared" si="1034"/>
        <v>0</v>
      </c>
      <c r="AB44" s="63"/>
      <c r="AC44" s="163">
        <f t="shared" si="1035"/>
        <v>0</v>
      </c>
      <c r="AD44" s="63"/>
      <c r="AE44" s="163">
        <f t="shared" si="1036"/>
        <v>0</v>
      </c>
      <c r="AF44" s="63"/>
      <c r="AG44" s="163">
        <f t="shared" si="1037"/>
        <v>0</v>
      </c>
      <c r="AH44" s="63"/>
      <c r="AI44" s="163">
        <f t="shared" si="1038"/>
        <v>0</v>
      </c>
      <c r="AJ44" s="63"/>
      <c r="AK44" s="163">
        <f t="shared" si="1039"/>
        <v>0</v>
      </c>
      <c r="AL44" s="63"/>
      <c r="AM44" s="163">
        <f t="shared" si="1040"/>
        <v>0</v>
      </c>
      <c r="AN44" s="63"/>
      <c r="AO44" s="163">
        <f t="shared" si="1041"/>
        <v>0</v>
      </c>
      <c r="AP44" s="63"/>
      <c r="AQ44" s="163">
        <f t="shared" si="1042"/>
        <v>0</v>
      </c>
      <c r="AR44" s="63"/>
      <c r="AS44" s="163">
        <f t="shared" si="1043"/>
        <v>0</v>
      </c>
      <c r="AT44" s="63"/>
      <c r="AU44" s="163">
        <f t="shared" si="1044"/>
        <v>0</v>
      </c>
      <c r="AV44" s="63">
        <v>1</v>
      </c>
      <c r="AW44" s="163">
        <f t="shared" si="1045"/>
        <v>0.2</v>
      </c>
      <c r="AX44" s="63">
        <v>1</v>
      </c>
      <c r="AY44" s="163">
        <f t="shared" si="1046"/>
        <v>0.2</v>
      </c>
      <c r="AZ44" s="63"/>
      <c r="BA44" s="163">
        <f t="shared" si="1047"/>
        <v>0</v>
      </c>
      <c r="BB44" s="63">
        <v>2</v>
      </c>
      <c r="BC44" s="163">
        <f t="shared" si="1048"/>
        <v>0.4</v>
      </c>
      <c r="BD44" s="63"/>
      <c r="BE44" s="163">
        <f t="shared" si="1049"/>
        <v>0</v>
      </c>
      <c r="BF44" s="63"/>
      <c r="BG44" s="163">
        <f t="shared" si="1050"/>
        <v>0</v>
      </c>
      <c r="BH44" s="63"/>
      <c r="BI44" s="163">
        <f t="shared" si="1051"/>
        <v>0</v>
      </c>
      <c r="BJ44" s="63"/>
      <c r="BK44" s="163">
        <f t="shared" si="1052"/>
        <v>0</v>
      </c>
      <c r="BL44" s="63"/>
      <c r="BM44" s="163">
        <f t="shared" si="1053"/>
        <v>0</v>
      </c>
      <c r="BN44" s="63"/>
      <c r="BO44" s="163">
        <f t="shared" si="1054"/>
        <v>0</v>
      </c>
      <c r="BP44" s="63"/>
      <c r="BQ44" s="163">
        <f t="shared" si="1055"/>
        <v>0</v>
      </c>
      <c r="BR44" s="63">
        <v>1</v>
      </c>
      <c r="BS44" s="163">
        <f t="shared" si="1056"/>
        <v>0.2</v>
      </c>
      <c r="BT44" s="63"/>
      <c r="BU44" s="163">
        <f t="shared" si="1057"/>
        <v>0</v>
      </c>
      <c r="BV44" s="63"/>
      <c r="BW44" s="163">
        <f t="shared" si="1058"/>
        <v>0</v>
      </c>
      <c r="BX44" s="63"/>
      <c r="BY44" s="163">
        <f t="shared" si="1059"/>
        <v>0</v>
      </c>
      <c r="BZ44" s="63"/>
      <c r="CA44" s="163">
        <f t="shared" si="1060"/>
        <v>0</v>
      </c>
      <c r="CB44" s="63"/>
      <c r="CC44" s="163">
        <f t="shared" si="1061"/>
        <v>0</v>
      </c>
      <c r="CD44" s="63"/>
      <c r="CE44" s="163">
        <f t="shared" si="1062"/>
        <v>0</v>
      </c>
      <c r="CF44" s="63"/>
      <c r="CG44" s="163">
        <f t="shared" si="1063"/>
        <v>0</v>
      </c>
      <c r="CH44" s="63"/>
      <c r="CI44" s="163">
        <f t="shared" si="1064"/>
        <v>0</v>
      </c>
      <c r="CJ44" s="63"/>
      <c r="CK44" s="163">
        <f t="shared" si="1065"/>
        <v>0</v>
      </c>
      <c r="CL44" s="63"/>
      <c r="CM44" s="163">
        <f t="shared" si="1066"/>
        <v>0</v>
      </c>
      <c r="CN44" s="63"/>
      <c r="CO44" s="163">
        <f t="shared" si="244"/>
        <v>0</v>
      </c>
      <c r="CP44" s="63"/>
      <c r="CQ44" s="163">
        <f t="shared" si="245"/>
        <v>0</v>
      </c>
      <c r="CR44" s="63"/>
      <c r="CS44" s="128">
        <f t="shared" si="246"/>
        <v>0</v>
      </c>
      <c r="CU44" s="200">
        <f t="shared" si="246"/>
        <v>0</v>
      </c>
    </row>
    <row r="45" spans="1:99" x14ac:dyDescent="0.2">
      <c r="A45" s="238"/>
      <c r="B45" s="162">
        <v>54</v>
      </c>
      <c r="C45" s="162" t="s">
        <v>105</v>
      </c>
      <c r="D45" s="162" t="s">
        <v>106</v>
      </c>
      <c r="E45" s="162" t="s">
        <v>1</v>
      </c>
      <c r="F45" s="162" t="s">
        <v>54</v>
      </c>
      <c r="G45" s="162">
        <v>5</v>
      </c>
      <c r="H45" s="162">
        <f t="shared" si="162"/>
        <v>2</v>
      </c>
      <c r="I45" s="163">
        <f t="shared" si="1025"/>
        <v>0.4</v>
      </c>
      <c r="J45" s="63"/>
      <c r="K45" s="163">
        <f t="shared" si="1026"/>
        <v>0</v>
      </c>
      <c r="L45" s="63"/>
      <c r="M45" s="163">
        <f t="shared" si="1027"/>
        <v>0</v>
      </c>
      <c r="N45" s="63"/>
      <c r="O45" s="163">
        <f t="shared" si="1028"/>
        <v>0</v>
      </c>
      <c r="P45" s="63"/>
      <c r="Q45" s="163">
        <f t="shared" si="1029"/>
        <v>0</v>
      </c>
      <c r="R45" s="63"/>
      <c r="S45" s="163">
        <f t="shared" si="1030"/>
        <v>0</v>
      </c>
      <c r="T45" s="63"/>
      <c r="U45" s="163">
        <f t="shared" si="1031"/>
        <v>0</v>
      </c>
      <c r="V45" s="63"/>
      <c r="W45" s="163">
        <f t="shared" si="1032"/>
        <v>0</v>
      </c>
      <c r="X45" s="63"/>
      <c r="Y45" s="163">
        <f t="shared" si="1033"/>
        <v>0</v>
      </c>
      <c r="Z45" s="63"/>
      <c r="AA45" s="163">
        <f t="shared" si="1034"/>
        <v>0</v>
      </c>
      <c r="AB45" s="63"/>
      <c r="AC45" s="163">
        <f t="shared" si="1035"/>
        <v>0</v>
      </c>
      <c r="AD45" s="63"/>
      <c r="AE45" s="163">
        <f t="shared" si="1036"/>
        <v>0</v>
      </c>
      <c r="AF45" s="63"/>
      <c r="AG45" s="163">
        <f t="shared" si="1037"/>
        <v>0</v>
      </c>
      <c r="AH45" s="63"/>
      <c r="AI45" s="163">
        <f t="shared" si="1038"/>
        <v>0</v>
      </c>
      <c r="AJ45" s="63"/>
      <c r="AK45" s="163">
        <f t="shared" si="1039"/>
        <v>0</v>
      </c>
      <c r="AL45" s="63"/>
      <c r="AM45" s="163">
        <f t="shared" si="1040"/>
        <v>0</v>
      </c>
      <c r="AN45" s="63"/>
      <c r="AO45" s="163">
        <f t="shared" si="1041"/>
        <v>0</v>
      </c>
      <c r="AP45" s="63"/>
      <c r="AQ45" s="163">
        <f t="shared" si="1042"/>
        <v>0</v>
      </c>
      <c r="AR45" s="63"/>
      <c r="AS45" s="163">
        <f t="shared" si="1043"/>
        <v>0</v>
      </c>
      <c r="AT45" s="63"/>
      <c r="AU45" s="163">
        <f t="shared" si="1044"/>
        <v>0</v>
      </c>
      <c r="AV45" s="63"/>
      <c r="AW45" s="163">
        <f t="shared" si="1045"/>
        <v>0</v>
      </c>
      <c r="AX45" s="63">
        <v>2</v>
      </c>
      <c r="AY45" s="163">
        <f t="shared" si="1046"/>
        <v>0.4</v>
      </c>
      <c r="AZ45" s="63"/>
      <c r="BA45" s="163">
        <f t="shared" si="1047"/>
        <v>0</v>
      </c>
      <c r="BB45" s="63"/>
      <c r="BC45" s="163">
        <f t="shared" si="1048"/>
        <v>0</v>
      </c>
      <c r="BD45" s="63"/>
      <c r="BE45" s="163">
        <f t="shared" si="1049"/>
        <v>0</v>
      </c>
      <c r="BF45" s="63"/>
      <c r="BG45" s="163">
        <f t="shared" si="1050"/>
        <v>0</v>
      </c>
      <c r="BH45" s="63"/>
      <c r="BI45" s="163">
        <f t="shared" si="1051"/>
        <v>0</v>
      </c>
      <c r="BJ45" s="63"/>
      <c r="BK45" s="163">
        <f t="shared" si="1052"/>
        <v>0</v>
      </c>
      <c r="BL45" s="63"/>
      <c r="BM45" s="163">
        <f t="shared" si="1053"/>
        <v>0</v>
      </c>
      <c r="BN45" s="63"/>
      <c r="BO45" s="163">
        <f t="shared" si="1054"/>
        <v>0</v>
      </c>
      <c r="BP45" s="63"/>
      <c r="BQ45" s="163">
        <f t="shared" si="1055"/>
        <v>0</v>
      </c>
      <c r="BR45" s="63"/>
      <c r="BS45" s="163">
        <f t="shared" si="1056"/>
        <v>0</v>
      </c>
      <c r="BT45" s="63"/>
      <c r="BU45" s="163">
        <f t="shared" si="1057"/>
        <v>0</v>
      </c>
      <c r="BV45" s="63"/>
      <c r="BW45" s="163">
        <f t="shared" si="1058"/>
        <v>0</v>
      </c>
      <c r="BX45" s="63"/>
      <c r="BY45" s="163">
        <f t="shared" si="1059"/>
        <v>0</v>
      </c>
      <c r="BZ45" s="63"/>
      <c r="CA45" s="163">
        <f t="shared" si="1060"/>
        <v>0</v>
      </c>
      <c r="CB45" s="63"/>
      <c r="CC45" s="163">
        <f t="shared" si="1061"/>
        <v>0</v>
      </c>
      <c r="CD45" s="63"/>
      <c r="CE45" s="163">
        <f t="shared" si="1062"/>
        <v>0</v>
      </c>
      <c r="CF45" s="63"/>
      <c r="CG45" s="163">
        <f t="shared" si="1063"/>
        <v>0</v>
      </c>
      <c r="CH45" s="63"/>
      <c r="CI45" s="163">
        <f t="shared" si="1064"/>
        <v>0</v>
      </c>
      <c r="CJ45" s="63"/>
      <c r="CK45" s="163">
        <f t="shared" si="1065"/>
        <v>0</v>
      </c>
      <c r="CL45" s="63"/>
      <c r="CM45" s="163">
        <f t="shared" si="1066"/>
        <v>0</v>
      </c>
      <c r="CN45" s="63"/>
      <c r="CO45" s="163">
        <f t="shared" si="244"/>
        <v>0</v>
      </c>
      <c r="CP45" s="63"/>
      <c r="CQ45" s="163">
        <f t="shared" si="245"/>
        <v>0</v>
      </c>
      <c r="CR45" s="63"/>
      <c r="CS45" s="128">
        <f t="shared" si="246"/>
        <v>0</v>
      </c>
      <c r="CU45" s="200">
        <f t="shared" si="246"/>
        <v>0</v>
      </c>
    </row>
    <row r="46" spans="1:99" x14ac:dyDescent="0.2">
      <c r="A46" s="238"/>
      <c r="B46" s="162">
        <v>49</v>
      </c>
      <c r="C46" s="162" t="s">
        <v>78</v>
      </c>
      <c r="D46" s="162" t="s">
        <v>79</v>
      </c>
      <c r="E46" s="162" t="s">
        <v>5</v>
      </c>
      <c r="F46" s="162" t="s">
        <v>52</v>
      </c>
      <c r="G46" s="162">
        <v>4</v>
      </c>
      <c r="H46" s="162">
        <f t="shared" si="162"/>
        <v>4</v>
      </c>
      <c r="I46" s="163">
        <f t="shared" si="1025"/>
        <v>1</v>
      </c>
      <c r="J46" s="63"/>
      <c r="K46" s="163">
        <f t="shared" si="1026"/>
        <v>0</v>
      </c>
      <c r="L46" s="63"/>
      <c r="M46" s="163">
        <f t="shared" si="1027"/>
        <v>0</v>
      </c>
      <c r="N46" s="63"/>
      <c r="O46" s="163">
        <f t="shared" si="1028"/>
        <v>0</v>
      </c>
      <c r="P46" s="63"/>
      <c r="Q46" s="163">
        <f t="shared" si="1029"/>
        <v>0</v>
      </c>
      <c r="R46" s="63"/>
      <c r="S46" s="163">
        <f t="shared" si="1030"/>
        <v>0</v>
      </c>
      <c r="T46" s="63"/>
      <c r="U46" s="163">
        <f t="shared" si="1031"/>
        <v>0</v>
      </c>
      <c r="V46" s="63">
        <v>2</v>
      </c>
      <c r="W46" s="163">
        <f t="shared" si="1032"/>
        <v>0.5</v>
      </c>
      <c r="X46" s="63"/>
      <c r="Y46" s="163">
        <f t="shared" si="1033"/>
        <v>0</v>
      </c>
      <c r="Z46" s="63"/>
      <c r="AA46" s="163">
        <f t="shared" si="1034"/>
        <v>0</v>
      </c>
      <c r="AB46" s="63"/>
      <c r="AC46" s="163">
        <f t="shared" si="1035"/>
        <v>0</v>
      </c>
      <c r="AD46" s="63"/>
      <c r="AE46" s="163">
        <f t="shared" si="1036"/>
        <v>0</v>
      </c>
      <c r="AF46" s="63"/>
      <c r="AG46" s="163">
        <f t="shared" si="1037"/>
        <v>0</v>
      </c>
      <c r="AH46" s="63"/>
      <c r="AI46" s="163">
        <f t="shared" si="1038"/>
        <v>0</v>
      </c>
      <c r="AJ46" s="63"/>
      <c r="AK46" s="163">
        <f t="shared" si="1039"/>
        <v>0</v>
      </c>
      <c r="AL46" s="63"/>
      <c r="AM46" s="163">
        <f t="shared" si="1040"/>
        <v>0</v>
      </c>
      <c r="AN46" s="63">
        <v>1</v>
      </c>
      <c r="AO46" s="163">
        <f t="shared" si="1041"/>
        <v>0.25</v>
      </c>
      <c r="AP46" s="63"/>
      <c r="AQ46" s="163">
        <f t="shared" si="1042"/>
        <v>0</v>
      </c>
      <c r="AR46" s="63"/>
      <c r="AS46" s="163">
        <f t="shared" si="1043"/>
        <v>0</v>
      </c>
      <c r="AT46" s="63"/>
      <c r="AU46" s="163">
        <f t="shared" si="1044"/>
        <v>0</v>
      </c>
      <c r="AV46" s="63"/>
      <c r="AW46" s="163">
        <f t="shared" si="1045"/>
        <v>0</v>
      </c>
      <c r="AX46" s="63">
        <v>1</v>
      </c>
      <c r="AY46" s="163">
        <f t="shared" si="1046"/>
        <v>0.25</v>
      </c>
      <c r="AZ46" s="63"/>
      <c r="BA46" s="163">
        <f t="shared" si="1047"/>
        <v>0</v>
      </c>
      <c r="BB46" s="63"/>
      <c r="BC46" s="163">
        <f t="shared" si="1048"/>
        <v>0</v>
      </c>
      <c r="BD46" s="63"/>
      <c r="BE46" s="163">
        <f t="shared" si="1049"/>
        <v>0</v>
      </c>
      <c r="BF46" s="63"/>
      <c r="BG46" s="163">
        <f t="shared" si="1050"/>
        <v>0</v>
      </c>
      <c r="BH46" s="63"/>
      <c r="BI46" s="163">
        <f t="shared" si="1051"/>
        <v>0</v>
      </c>
      <c r="BJ46" s="63"/>
      <c r="BK46" s="163">
        <f t="shared" si="1052"/>
        <v>0</v>
      </c>
      <c r="BL46" s="63"/>
      <c r="BM46" s="163">
        <f t="shared" si="1053"/>
        <v>0</v>
      </c>
      <c r="BN46" s="63"/>
      <c r="BO46" s="163">
        <f t="shared" si="1054"/>
        <v>0</v>
      </c>
      <c r="BP46" s="63"/>
      <c r="BQ46" s="163">
        <f t="shared" si="1055"/>
        <v>0</v>
      </c>
      <c r="BR46" s="63"/>
      <c r="BS46" s="163">
        <f t="shared" si="1056"/>
        <v>0</v>
      </c>
      <c r="BT46" s="63"/>
      <c r="BU46" s="163">
        <f t="shared" si="1057"/>
        <v>0</v>
      </c>
      <c r="BV46" s="63"/>
      <c r="BW46" s="163">
        <f t="shared" si="1058"/>
        <v>0</v>
      </c>
      <c r="BX46" s="63"/>
      <c r="BY46" s="163">
        <f t="shared" si="1059"/>
        <v>0</v>
      </c>
      <c r="BZ46" s="63"/>
      <c r="CA46" s="163">
        <f t="shared" si="1060"/>
        <v>0</v>
      </c>
      <c r="CB46" s="63"/>
      <c r="CC46" s="163">
        <f t="shared" si="1061"/>
        <v>0</v>
      </c>
      <c r="CD46" s="63"/>
      <c r="CE46" s="163">
        <f t="shared" si="1062"/>
        <v>0</v>
      </c>
      <c r="CF46" s="63"/>
      <c r="CG46" s="163">
        <f t="shared" si="1063"/>
        <v>0</v>
      </c>
      <c r="CH46" s="63"/>
      <c r="CI46" s="163">
        <f t="shared" si="1064"/>
        <v>0</v>
      </c>
      <c r="CJ46" s="63"/>
      <c r="CK46" s="163">
        <f t="shared" si="1065"/>
        <v>0</v>
      </c>
      <c r="CL46" s="63"/>
      <c r="CM46" s="163">
        <f t="shared" si="1066"/>
        <v>0</v>
      </c>
      <c r="CN46" s="63"/>
      <c r="CO46" s="163">
        <f t="shared" si="244"/>
        <v>0</v>
      </c>
      <c r="CP46" s="63"/>
      <c r="CQ46" s="163">
        <f t="shared" si="245"/>
        <v>0</v>
      </c>
      <c r="CR46" s="63"/>
      <c r="CS46" s="128">
        <f t="shared" si="246"/>
        <v>0</v>
      </c>
      <c r="CU46" s="200">
        <f t="shared" si="246"/>
        <v>0</v>
      </c>
    </row>
    <row r="47" spans="1:99" x14ac:dyDescent="0.2">
      <c r="A47" s="238"/>
      <c r="B47" s="162">
        <v>35</v>
      </c>
      <c r="C47" s="162" t="s">
        <v>78</v>
      </c>
      <c r="D47" s="162" t="s">
        <v>84</v>
      </c>
      <c r="E47" s="162" t="s">
        <v>5</v>
      </c>
      <c r="F47" s="162" t="s">
        <v>52</v>
      </c>
      <c r="G47" s="162">
        <v>4</v>
      </c>
      <c r="H47" s="162">
        <f t="shared" si="162"/>
        <v>1</v>
      </c>
      <c r="I47" s="163">
        <f t="shared" si="1025"/>
        <v>0.25</v>
      </c>
      <c r="J47" s="63"/>
      <c r="K47" s="163">
        <f t="shared" si="1026"/>
        <v>0</v>
      </c>
      <c r="L47" s="63"/>
      <c r="M47" s="163">
        <f t="shared" si="1027"/>
        <v>0</v>
      </c>
      <c r="N47" s="63"/>
      <c r="O47" s="163">
        <f t="shared" si="1028"/>
        <v>0</v>
      </c>
      <c r="P47" s="63"/>
      <c r="Q47" s="163">
        <f t="shared" si="1029"/>
        <v>0</v>
      </c>
      <c r="R47" s="63"/>
      <c r="S47" s="163">
        <f t="shared" si="1030"/>
        <v>0</v>
      </c>
      <c r="T47" s="63"/>
      <c r="U47" s="163">
        <f t="shared" si="1031"/>
        <v>0</v>
      </c>
      <c r="V47" s="63"/>
      <c r="W47" s="163">
        <f t="shared" si="1032"/>
        <v>0</v>
      </c>
      <c r="X47" s="63"/>
      <c r="Y47" s="163">
        <f t="shared" si="1033"/>
        <v>0</v>
      </c>
      <c r="Z47" s="63"/>
      <c r="AA47" s="163">
        <f t="shared" si="1034"/>
        <v>0</v>
      </c>
      <c r="AB47" s="63"/>
      <c r="AC47" s="163">
        <f t="shared" si="1035"/>
        <v>0</v>
      </c>
      <c r="AD47" s="63"/>
      <c r="AE47" s="163">
        <f t="shared" si="1036"/>
        <v>0</v>
      </c>
      <c r="AF47" s="63"/>
      <c r="AG47" s="163">
        <f t="shared" si="1037"/>
        <v>0</v>
      </c>
      <c r="AH47" s="63"/>
      <c r="AI47" s="163">
        <f t="shared" si="1038"/>
        <v>0</v>
      </c>
      <c r="AJ47" s="63"/>
      <c r="AK47" s="163">
        <f t="shared" si="1039"/>
        <v>0</v>
      </c>
      <c r="AL47" s="63"/>
      <c r="AM47" s="163">
        <f t="shared" si="1040"/>
        <v>0</v>
      </c>
      <c r="AN47" s="63"/>
      <c r="AO47" s="163">
        <f t="shared" si="1041"/>
        <v>0</v>
      </c>
      <c r="AP47" s="63"/>
      <c r="AQ47" s="163">
        <f t="shared" si="1042"/>
        <v>0</v>
      </c>
      <c r="AR47" s="63"/>
      <c r="AS47" s="163">
        <f t="shared" si="1043"/>
        <v>0</v>
      </c>
      <c r="AT47" s="63"/>
      <c r="AU47" s="163">
        <f t="shared" si="1044"/>
        <v>0</v>
      </c>
      <c r="AV47" s="63"/>
      <c r="AW47" s="163">
        <f t="shared" si="1045"/>
        <v>0</v>
      </c>
      <c r="AX47" s="63"/>
      <c r="AY47" s="163">
        <f t="shared" si="1046"/>
        <v>0</v>
      </c>
      <c r="AZ47" s="63">
        <v>1</v>
      </c>
      <c r="BA47" s="163">
        <f t="shared" si="1047"/>
        <v>0.25</v>
      </c>
      <c r="BB47" s="63"/>
      <c r="BC47" s="163">
        <f t="shared" si="1048"/>
        <v>0</v>
      </c>
      <c r="BD47" s="63"/>
      <c r="BE47" s="163">
        <f t="shared" si="1049"/>
        <v>0</v>
      </c>
      <c r="BF47" s="63"/>
      <c r="BG47" s="163">
        <f t="shared" si="1050"/>
        <v>0</v>
      </c>
      <c r="BH47" s="63"/>
      <c r="BI47" s="163">
        <f t="shared" si="1051"/>
        <v>0</v>
      </c>
      <c r="BJ47" s="63"/>
      <c r="BK47" s="163">
        <f t="shared" si="1052"/>
        <v>0</v>
      </c>
      <c r="BL47" s="63"/>
      <c r="BM47" s="163">
        <f t="shared" si="1053"/>
        <v>0</v>
      </c>
      <c r="BN47" s="63"/>
      <c r="BO47" s="163">
        <f t="shared" si="1054"/>
        <v>0</v>
      </c>
      <c r="BP47" s="63"/>
      <c r="BQ47" s="163">
        <f t="shared" si="1055"/>
        <v>0</v>
      </c>
      <c r="BR47" s="63"/>
      <c r="BS47" s="163">
        <f t="shared" si="1056"/>
        <v>0</v>
      </c>
      <c r="BT47" s="63"/>
      <c r="BU47" s="163">
        <f t="shared" si="1057"/>
        <v>0</v>
      </c>
      <c r="BV47" s="63"/>
      <c r="BW47" s="163">
        <f t="shared" si="1058"/>
        <v>0</v>
      </c>
      <c r="BX47" s="63"/>
      <c r="BY47" s="163">
        <f t="shared" si="1059"/>
        <v>0</v>
      </c>
      <c r="BZ47" s="63"/>
      <c r="CA47" s="163">
        <f t="shared" si="1060"/>
        <v>0</v>
      </c>
      <c r="CB47" s="63"/>
      <c r="CC47" s="163">
        <f t="shared" si="1061"/>
        <v>0</v>
      </c>
      <c r="CD47" s="63"/>
      <c r="CE47" s="163">
        <f t="shared" si="1062"/>
        <v>0</v>
      </c>
      <c r="CF47" s="63"/>
      <c r="CG47" s="163">
        <f t="shared" si="1063"/>
        <v>0</v>
      </c>
      <c r="CH47" s="63"/>
      <c r="CI47" s="163">
        <f t="shared" si="1064"/>
        <v>0</v>
      </c>
      <c r="CJ47" s="63"/>
      <c r="CK47" s="163">
        <f t="shared" si="1065"/>
        <v>0</v>
      </c>
      <c r="CL47" s="63"/>
      <c r="CM47" s="163">
        <f t="shared" si="1066"/>
        <v>0</v>
      </c>
      <c r="CN47" s="63"/>
      <c r="CO47" s="163">
        <f t="shared" si="244"/>
        <v>0</v>
      </c>
      <c r="CP47" s="63"/>
      <c r="CQ47" s="163">
        <f t="shared" si="245"/>
        <v>0</v>
      </c>
      <c r="CR47" s="63"/>
      <c r="CS47" s="128">
        <f t="shared" si="246"/>
        <v>0</v>
      </c>
      <c r="CU47" s="200">
        <f t="shared" si="246"/>
        <v>0</v>
      </c>
    </row>
    <row r="48" spans="1:99" x14ac:dyDescent="0.2">
      <c r="A48" s="238"/>
      <c r="B48" s="162">
        <v>50</v>
      </c>
      <c r="C48" s="162" t="s">
        <v>91</v>
      </c>
      <c r="D48" s="162" t="s">
        <v>80</v>
      </c>
      <c r="E48" s="162" t="s">
        <v>13</v>
      </c>
      <c r="F48" s="162" t="s">
        <v>52</v>
      </c>
      <c r="G48" s="162">
        <v>3</v>
      </c>
      <c r="H48" s="162">
        <f t="shared" si="162"/>
        <v>2</v>
      </c>
      <c r="I48" s="163">
        <f t="shared" si="1025"/>
        <v>0.66666666666666663</v>
      </c>
      <c r="J48" s="63"/>
      <c r="K48" s="163">
        <f t="shared" si="1026"/>
        <v>0</v>
      </c>
      <c r="L48" s="63"/>
      <c r="M48" s="163">
        <f t="shared" si="1027"/>
        <v>0</v>
      </c>
      <c r="N48" s="63"/>
      <c r="O48" s="163">
        <f t="shared" si="1028"/>
        <v>0</v>
      </c>
      <c r="P48" s="63"/>
      <c r="Q48" s="163">
        <f t="shared" si="1029"/>
        <v>0</v>
      </c>
      <c r="R48" s="63"/>
      <c r="S48" s="163">
        <f t="shared" si="1030"/>
        <v>0</v>
      </c>
      <c r="T48" s="63"/>
      <c r="U48" s="163">
        <f>T48/$G48</f>
        <v>0</v>
      </c>
      <c r="V48" s="63"/>
      <c r="W48" s="163">
        <f t="shared" si="1032"/>
        <v>0</v>
      </c>
      <c r="X48" s="63"/>
      <c r="Y48" s="163">
        <f t="shared" si="1033"/>
        <v>0</v>
      </c>
      <c r="Z48" s="63"/>
      <c r="AA48" s="163">
        <f t="shared" si="1034"/>
        <v>0</v>
      </c>
      <c r="AB48" s="63"/>
      <c r="AC48" s="163">
        <f t="shared" si="1035"/>
        <v>0</v>
      </c>
      <c r="AD48" s="63"/>
      <c r="AE48" s="163">
        <f t="shared" si="1036"/>
        <v>0</v>
      </c>
      <c r="AF48" s="63"/>
      <c r="AG48" s="163">
        <f t="shared" si="1037"/>
        <v>0</v>
      </c>
      <c r="AH48" s="63"/>
      <c r="AI48" s="163">
        <f t="shared" si="1038"/>
        <v>0</v>
      </c>
      <c r="AJ48" s="63"/>
      <c r="AK48" s="163">
        <f t="shared" si="1039"/>
        <v>0</v>
      </c>
      <c r="AL48" s="63"/>
      <c r="AM48" s="163">
        <f t="shared" si="1040"/>
        <v>0</v>
      </c>
      <c r="AN48" s="63"/>
      <c r="AO48" s="163">
        <f t="shared" si="1041"/>
        <v>0</v>
      </c>
      <c r="AP48" s="63"/>
      <c r="AQ48" s="163">
        <f t="shared" si="1042"/>
        <v>0</v>
      </c>
      <c r="AR48" s="63"/>
      <c r="AS48" s="163">
        <f t="shared" si="1043"/>
        <v>0</v>
      </c>
      <c r="AT48" s="63"/>
      <c r="AU48" s="163">
        <f t="shared" si="1044"/>
        <v>0</v>
      </c>
      <c r="AV48" s="63"/>
      <c r="AW48" s="163">
        <f t="shared" si="1045"/>
        <v>0</v>
      </c>
      <c r="AX48" s="63"/>
      <c r="AY48" s="163">
        <f t="shared" si="1046"/>
        <v>0</v>
      </c>
      <c r="AZ48" s="63"/>
      <c r="BA48" s="163">
        <f t="shared" si="1047"/>
        <v>0</v>
      </c>
      <c r="BB48" s="63"/>
      <c r="BC48" s="163">
        <f t="shared" si="1048"/>
        <v>0</v>
      </c>
      <c r="BD48" s="63"/>
      <c r="BE48" s="163">
        <f t="shared" si="1049"/>
        <v>0</v>
      </c>
      <c r="BF48" s="63"/>
      <c r="BG48" s="163">
        <f t="shared" si="1050"/>
        <v>0</v>
      </c>
      <c r="BH48" s="63"/>
      <c r="BI48" s="163">
        <f t="shared" si="1051"/>
        <v>0</v>
      </c>
      <c r="BJ48" s="63">
        <v>1</v>
      </c>
      <c r="BK48" s="163">
        <f t="shared" si="1052"/>
        <v>0.33333333333333331</v>
      </c>
      <c r="BL48" s="63"/>
      <c r="BM48" s="163">
        <f t="shared" si="1053"/>
        <v>0</v>
      </c>
      <c r="BN48" s="63"/>
      <c r="BO48" s="163">
        <f t="shared" si="1054"/>
        <v>0</v>
      </c>
      <c r="BP48" s="63"/>
      <c r="BQ48" s="163">
        <f t="shared" si="1055"/>
        <v>0</v>
      </c>
      <c r="BR48" s="63">
        <v>1</v>
      </c>
      <c r="BS48" s="163">
        <f t="shared" si="1056"/>
        <v>0.33333333333333331</v>
      </c>
      <c r="BT48" s="63"/>
      <c r="BU48" s="163">
        <f t="shared" si="1057"/>
        <v>0</v>
      </c>
      <c r="BV48" s="63"/>
      <c r="BW48" s="163">
        <f t="shared" si="1058"/>
        <v>0</v>
      </c>
      <c r="BX48" s="63"/>
      <c r="BY48" s="163">
        <f t="shared" si="1059"/>
        <v>0</v>
      </c>
      <c r="BZ48" s="63"/>
      <c r="CA48" s="163">
        <f t="shared" si="1060"/>
        <v>0</v>
      </c>
      <c r="CB48" s="63"/>
      <c r="CC48" s="163">
        <f t="shared" si="1061"/>
        <v>0</v>
      </c>
      <c r="CD48" s="63"/>
      <c r="CE48" s="163">
        <f t="shared" si="1062"/>
        <v>0</v>
      </c>
      <c r="CF48" s="63"/>
      <c r="CG48" s="163">
        <f t="shared" si="1063"/>
        <v>0</v>
      </c>
      <c r="CH48" s="63"/>
      <c r="CI48" s="163">
        <f t="shared" si="1064"/>
        <v>0</v>
      </c>
      <c r="CJ48" s="63"/>
      <c r="CK48" s="163">
        <f t="shared" si="1065"/>
        <v>0</v>
      </c>
      <c r="CL48" s="63"/>
      <c r="CM48" s="163">
        <f t="shared" si="1066"/>
        <v>0</v>
      </c>
      <c r="CN48" s="63"/>
      <c r="CO48" s="163">
        <f t="shared" si="244"/>
        <v>0</v>
      </c>
      <c r="CP48" s="63"/>
      <c r="CQ48" s="163">
        <f t="shared" si="245"/>
        <v>0</v>
      </c>
      <c r="CR48" s="63"/>
      <c r="CS48" s="128">
        <f t="shared" si="246"/>
        <v>0</v>
      </c>
      <c r="CU48" s="200">
        <f t="shared" si="246"/>
        <v>0</v>
      </c>
    </row>
    <row r="49" spans="1:99" x14ac:dyDescent="0.2">
      <c r="A49" s="238"/>
      <c r="B49" s="162">
        <v>47</v>
      </c>
      <c r="C49" s="162" t="s">
        <v>92</v>
      </c>
      <c r="D49" s="162" t="s">
        <v>93</v>
      </c>
      <c r="E49" s="162" t="s">
        <v>5</v>
      </c>
      <c r="F49" s="162" t="s">
        <v>52</v>
      </c>
      <c r="G49" s="162">
        <v>3</v>
      </c>
      <c r="H49" s="162">
        <f t="shared" si="162"/>
        <v>2</v>
      </c>
      <c r="I49" s="163">
        <f t="shared" si="1025"/>
        <v>0.66666666666666663</v>
      </c>
      <c r="J49" s="63"/>
      <c r="K49" s="163">
        <f t="shared" si="1026"/>
        <v>0</v>
      </c>
      <c r="L49" s="63"/>
      <c r="M49" s="163">
        <f t="shared" si="1027"/>
        <v>0</v>
      </c>
      <c r="N49" s="63"/>
      <c r="O49" s="163">
        <f t="shared" si="1028"/>
        <v>0</v>
      </c>
      <c r="P49" s="63"/>
      <c r="Q49" s="163">
        <f t="shared" si="1029"/>
        <v>0</v>
      </c>
      <c r="R49" s="63"/>
      <c r="S49" s="163">
        <f t="shared" si="1030"/>
        <v>0</v>
      </c>
      <c r="T49" s="63"/>
      <c r="U49" s="163">
        <f t="shared" si="1031"/>
        <v>0</v>
      </c>
      <c r="V49" s="63"/>
      <c r="W49" s="163">
        <f t="shared" si="1032"/>
        <v>0</v>
      </c>
      <c r="X49" s="63"/>
      <c r="Y49" s="163">
        <f t="shared" si="1033"/>
        <v>0</v>
      </c>
      <c r="Z49" s="63"/>
      <c r="AA49" s="163">
        <f t="shared" si="1034"/>
        <v>0</v>
      </c>
      <c r="AB49" s="63"/>
      <c r="AC49" s="163">
        <f t="shared" si="1035"/>
        <v>0</v>
      </c>
      <c r="AD49" s="63"/>
      <c r="AE49" s="163">
        <f t="shared" si="1036"/>
        <v>0</v>
      </c>
      <c r="AF49" s="63"/>
      <c r="AG49" s="163">
        <f t="shared" si="1037"/>
        <v>0</v>
      </c>
      <c r="AH49" s="63"/>
      <c r="AI49" s="163">
        <f t="shared" si="1038"/>
        <v>0</v>
      </c>
      <c r="AJ49" s="63"/>
      <c r="AK49" s="163">
        <f t="shared" si="1039"/>
        <v>0</v>
      </c>
      <c r="AL49" s="63"/>
      <c r="AM49" s="163">
        <f t="shared" si="1040"/>
        <v>0</v>
      </c>
      <c r="AN49" s="63">
        <v>1</v>
      </c>
      <c r="AO49" s="163">
        <f t="shared" si="1041"/>
        <v>0.33333333333333331</v>
      </c>
      <c r="AP49" s="63"/>
      <c r="AQ49" s="163">
        <f t="shared" si="1042"/>
        <v>0</v>
      </c>
      <c r="AR49" s="63"/>
      <c r="AS49" s="163">
        <f t="shared" si="1043"/>
        <v>0</v>
      </c>
      <c r="AT49" s="63"/>
      <c r="AU49" s="163">
        <f t="shared" si="1044"/>
        <v>0</v>
      </c>
      <c r="AV49" s="63"/>
      <c r="AW49" s="163">
        <f t="shared" si="1045"/>
        <v>0</v>
      </c>
      <c r="AX49" s="63">
        <v>1</v>
      </c>
      <c r="AY49" s="163">
        <f t="shared" si="1046"/>
        <v>0.33333333333333331</v>
      </c>
      <c r="AZ49" s="63"/>
      <c r="BA49" s="163">
        <f t="shared" si="1047"/>
        <v>0</v>
      </c>
      <c r="BB49" s="63"/>
      <c r="BC49" s="163">
        <f t="shared" si="1048"/>
        <v>0</v>
      </c>
      <c r="BD49" s="63"/>
      <c r="BE49" s="163">
        <f t="shared" si="1049"/>
        <v>0</v>
      </c>
      <c r="BF49" s="63"/>
      <c r="BG49" s="163">
        <f t="shared" si="1050"/>
        <v>0</v>
      </c>
      <c r="BH49" s="63"/>
      <c r="BI49" s="163">
        <f t="shared" si="1051"/>
        <v>0</v>
      </c>
      <c r="BJ49" s="63"/>
      <c r="BK49" s="163">
        <f t="shared" si="1052"/>
        <v>0</v>
      </c>
      <c r="BL49" s="63"/>
      <c r="BM49" s="163">
        <f t="shared" si="1053"/>
        <v>0</v>
      </c>
      <c r="BN49" s="63"/>
      <c r="BO49" s="163">
        <f t="shared" si="1054"/>
        <v>0</v>
      </c>
      <c r="BP49" s="63"/>
      <c r="BQ49" s="163">
        <f t="shared" si="1055"/>
        <v>0</v>
      </c>
      <c r="BR49" s="63"/>
      <c r="BS49" s="163">
        <f t="shared" si="1056"/>
        <v>0</v>
      </c>
      <c r="BT49" s="63"/>
      <c r="BU49" s="163">
        <f t="shared" si="1057"/>
        <v>0</v>
      </c>
      <c r="BV49" s="63"/>
      <c r="BW49" s="163">
        <f t="shared" si="1058"/>
        <v>0</v>
      </c>
      <c r="BX49" s="63"/>
      <c r="BY49" s="163">
        <f t="shared" si="1059"/>
        <v>0</v>
      </c>
      <c r="BZ49" s="63"/>
      <c r="CA49" s="163">
        <f t="shared" si="1060"/>
        <v>0</v>
      </c>
      <c r="CB49" s="63"/>
      <c r="CC49" s="163">
        <f t="shared" si="1061"/>
        <v>0</v>
      </c>
      <c r="CD49" s="63"/>
      <c r="CE49" s="163">
        <f t="shared" si="1062"/>
        <v>0</v>
      </c>
      <c r="CF49" s="63"/>
      <c r="CG49" s="163">
        <f t="shared" si="1063"/>
        <v>0</v>
      </c>
      <c r="CH49" s="63"/>
      <c r="CI49" s="163">
        <f t="shared" si="1064"/>
        <v>0</v>
      </c>
      <c r="CJ49" s="63"/>
      <c r="CK49" s="163">
        <f t="shared" si="1065"/>
        <v>0</v>
      </c>
      <c r="CL49" s="63"/>
      <c r="CM49" s="163">
        <f t="shared" si="1066"/>
        <v>0</v>
      </c>
      <c r="CN49" s="63"/>
      <c r="CO49" s="163">
        <f t="shared" si="244"/>
        <v>0</v>
      </c>
      <c r="CP49" s="63"/>
      <c r="CQ49" s="163">
        <f t="shared" si="245"/>
        <v>0</v>
      </c>
      <c r="CR49" s="63"/>
      <c r="CS49" s="128">
        <f t="shared" si="246"/>
        <v>0</v>
      </c>
      <c r="CU49" s="200">
        <f t="shared" si="246"/>
        <v>0</v>
      </c>
    </row>
    <row r="50" spans="1:99" x14ac:dyDescent="0.2">
      <c r="A50" s="238"/>
      <c r="B50" s="162">
        <v>54</v>
      </c>
      <c r="C50" s="162" t="s">
        <v>90</v>
      </c>
      <c r="D50" s="162" t="s">
        <v>81</v>
      </c>
      <c r="E50" s="162" t="s">
        <v>9</v>
      </c>
      <c r="F50" s="162" t="s">
        <v>52</v>
      </c>
      <c r="G50" s="162">
        <v>2</v>
      </c>
      <c r="H50" s="162">
        <f t="shared" si="162"/>
        <v>1</v>
      </c>
      <c r="I50" s="163">
        <f t="shared" ref="I50" si="1067">H50/$G50</f>
        <v>0.5</v>
      </c>
      <c r="J50" s="63"/>
      <c r="K50" s="163">
        <f t="shared" ref="K50:M51" si="1068">J50/$G50</f>
        <v>0</v>
      </c>
      <c r="L50" s="63"/>
      <c r="M50" s="163">
        <f t="shared" si="1068"/>
        <v>0</v>
      </c>
      <c r="N50" s="63"/>
      <c r="O50" s="163">
        <f t="shared" ref="O50" si="1069">N50/$G50</f>
        <v>0</v>
      </c>
      <c r="P50" s="63"/>
      <c r="Q50" s="163">
        <f t="shared" ref="Q50" si="1070">P50/$G50</f>
        <v>0</v>
      </c>
      <c r="R50" s="63"/>
      <c r="S50" s="163">
        <f t="shared" ref="S50" si="1071">R50/$G50</f>
        <v>0</v>
      </c>
      <c r="T50" s="63"/>
      <c r="U50" s="163">
        <f t="shared" ref="U50:W50" si="1072">T50/$G50</f>
        <v>0</v>
      </c>
      <c r="V50" s="63"/>
      <c r="W50" s="163">
        <f t="shared" si="1072"/>
        <v>0</v>
      </c>
      <c r="X50" s="63"/>
      <c r="Y50" s="163">
        <f t="shared" ref="Y50" si="1073">X50/$G50</f>
        <v>0</v>
      </c>
      <c r="Z50" s="63"/>
      <c r="AA50" s="163">
        <f t="shared" ref="AA50" si="1074">Z50/$G50</f>
        <v>0</v>
      </c>
      <c r="AB50" s="63"/>
      <c r="AC50" s="163">
        <f t="shared" ref="AC50" si="1075">AB50/$G50</f>
        <v>0</v>
      </c>
      <c r="AD50" s="63"/>
      <c r="AE50" s="163">
        <f t="shared" ref="AE50" si="1076">AD50/$G50</f>
        <v>0</v>
      </c>
      <c r="AF50" s="63"/>
      <c r="AG50" s="163">
        <f t="shared" ref="AG50" si="1077">AF50/$G50</f>
        <v>0</v>
      </c>
      <c r="AH50" s="63"/>
      <c r="AI50" s="163">
        <f t="shared" ref="AI50" si="1078">AH50/$G50</f>
        <v>0</v>
      </c>
      <c r="AJ50" s="63"/>
      <c r="AK50" s="163">
        <f t="shared" ref="AK50" si="1079">AJ50/$G50</f>
        <v>0</v>
      </c>
      <c r="AL50" s="63"/>
      <c r="AM50" s="163">
        <f t="shared" ref="AM50:AO50" si="1080">AL50/$G50</f>
        <v>0</v>
      </c>
      <c r="AN50" s="63"/>
      <c r="AO50" s="163">
        <f t="shared" si="1080"/>
        <v>0</v>
      </c>
      <c r="AP50" s="63"/>
      <c r="AQ50" s="163">
        <f t="shared" ref="AQ50" si="1081">AP50/$G50</f>
        <v>0</v>
      </c>
      <c r="AR50" s="63"/>
      <c r="AS50" s="163">
        <f t="shared" ref="AS50" si="1082">AR50/$G50</f>
        <v>0</v>
      </c>
      <c r="AT50" s="63"/>
      <c r="AU50" s="163">
        <f t="shared" ref="AU50" si="1083">AT50/$G50</f>
        <v>0</v>
      </c>
      <c r="AV50" s="63"/>
      <c r="AW50" s="163">
        <f t="shared" ref="AW50:AY50" si="1084">AV50/$G50</f>
        <v>0</v>
      </c>
      <c r="AX50" s="63"/>
      <c r="AY50" s="163">
        <f t="shared" si="1084"/>
        <v>0</v>
      </c>
      <c r="AZ50" s="63"/>
      <c r="BA50" s="163">
        <f t="shared" ref="BA50" si="1085">AZ50/$G50</f>
        <v>0</v>
      </c>
      <c r="BB50" s="63">
        <v>1</v>
      </c>
      <c r="BC50" s="163">
        <f t="shared" ref="BC50" si="1086">BB50/$G50</f>
        <v>0.5</v>
      </c>
      <c r="BD50" s="63"/>
      <c r="BE50" s="163">
        <f t="shared" ref="BE50" si="1087">BD50/$G50</f>
        <v>0</v>
      </c>
      <c r="BF50" s="63"/>
      <c r="BG50" s="163">
        <f t="shared" ref="BG50" si="1088">BF50/$G50</f>
        <v>0</v>
      </c>
      <c r="BH50" s="63"/>
      <c r="BI50" s="163">
        <f t="shared" ref="BI50" si="1089">BH50/$G50</f>
        <v>0</v>
      </c>
      <c r="BJ50" s="63"/>
      <c r="BK50" s="163">
        <f t="shared" ref="BK50" si="1090">BJ50/$G50</f>
        <v>0</v>
      </c>
      <c r="BL50" s="63"/>
      <c r="BM50" s="163">
        <f t="shared" ref="BM50" si="1091">BL50/$G50</f>
        <v>0</v>
      </c>
      <c r="BN50" s="63"/>
      <c r="BO50" s="163">
        <f t="shared" ref="BO50" si="1092">BN50/$G50</f>
        <v>0</v>
      </c>
      <c r="BP50" s="63"/>
      <c r="BQ50" s="163">
        <f t="shared" ref="BQ50:BS50" si="1093">BP50/$G50</f>
        <v>0</v>
      </c>
      <c r="BR50" s="63"/>
      <c r="BS50" s="163">
        <f t="shared" si="1093"/>
        <v>0</v>
      </c>
      <c r="BT50" s="63"/>
      <c r="BU50" s="163">
        <f t="shared" ref="BU50" si="1094">BT50/$G50</f>
        <v>0</v>
      </c>
      <c r="BV50" s="63"/>
      <c r="BW50" s="163">
        <f t="shared" ref="BW50" si="1095">BV50/$G50</f>
        <v>0</v>
      </c>
      <c r="BX50" s="63"/>
      <c r="BY50" s="163">
        <f t="shared" ref="BY50" si="1096">BX50/$G50</f>
        <v>0</v>
      </c>
      <c r="BZ50" s="63"/>
      <c r="CA50" s="163">
        <f t="shared" ref="CA50" si="1097">BZ50/$G50</f>
        <v>0</v>
      </c>
      <c r="CB50" s="63"/>
      <c r="CC50" s="163">
        <f t="shared" ref="CC50:CE50" si="1098">CB50/$G50</f>
        <v>0</v>
      </c>
      <c r="CD50" s="63"/>
      <c r="CE50" s="163">
        <f t="shared" si="1098"/>
        <v>0</v>
      </c>
      <c r="CF50" s="63"/>
      <c r="CG50" s="163">
        <f t="shared" ref="CG50" si="1099">CF50/$G50</f>
        <v>0</v>
      </c>
      <c r="CH50" s="63"/>
      <c r="CI50" s="163">
        <f t="shared" ref="CI50" si="1100">CH50/$G50</f>
        <v>0</v>
      </c>
      <c r="CJ50" s="63"/>
      <c r="CK50" s="163">
        <f t="shared" ref="CK50" si="1101">CJ50/$G50</f>
        <v>0</v>
      </c>
      <c r="CL50" s="63"/>
      <c r="CM50" s="163">
        <f t="shared" ref="CM50" si="1102">CL50/$G50</f>
        <v>0</v>
      </c>
      <c r="CN50" s="63"/>
      <c r="CO50" s="163">
        <f t="shared" si="244"/>
        <v>0</v>
      </c>
      <c r="CP50" s="63"/>
      <c r="CQ50" s="163">
        <f t="shared" si="245"/>
        <v>0</v>
      </c>
      <c r="CR50" s="63"/>
      <c r="CS50" s="128">
        <f t="shared" si="246"/>
        <v>0</v>
      </c>
      <c r="CU50" s="200">
        <f t="shared" si="246"/>
        <v>0</v>
      </c>
    </row>
    <row r="51" spans="1:99" ht="13.5" thickBot="1" x14ac:dyDescent="0.25">
      <c r="A51" s="239"/>
      <c r="B51" s="164">
        <v>61</v>
      </c>
      <c r="C51" s="164" t="s">
        <v>89</v>
      </c>
      <c r="D51" s="164" t="s">
        <v>84</v>
      </c>
      <c r="E51" s="164" t="s">
        <v>5</v>
      </c>
      <c r="F51" s="164" t="s">
        <v>52</v>
      </c>
      <c r="G51" s="164">
        <v>1</v>
      </c>
      <c r="H51" s="164">
        <f t="shared" si="162"/>
        <v>1</v>
      </c>
      <c r="I51" s="165">
        <f>H51/$G51</f>
        <v>1</v>
      </c>
      <c r="J51" s="71"/>
      <c r="K51" s="165">
        <f t="shared" si="1068"/>
        <v>0</v>
      </c>
      <c r="L51" s="71"/>
      <c r="M51" s="165">
        <f t="shared" si="1068"/>
        <v>0</v>
      </c>
      <c r="N51" s="71"/>
      <c r="O51" s="165">
        <f t="shared" ref="O51" si="1103">N51/$G51</f>
        <v>0</v>
      </c>
      <c r="P51" s="71"/>
      <c r="Q51" s="165">
        <f t="shared" ref="Q51" si="1104">P51/$G51</f>
        <v>0</v>
      </c>
      <c r="R51" s="71"/>
      <c r="S51" s="165">
        <f t="shared" ref="S51" si="1105">R51/$G51</f>
        <v>0</v>
      </c>
      <c r="T51" s="71"/>
      <c r="U51" s="165">
        <f t="shared" ref="K51:AQ66" si="1106">T51/$G51</f>
        <v>0</v>
      </c>
      <c r="V51" s="71"/>
      <c r="W51" s="165">
        <f t="shared" si="1106"/>
        <v>0</v>
      </c>
      <c r="X51" s="71"/>
      <c r="Y51" s="165">
        <f t="shared" ref="Y51" si="1107">X51/$G51</f>
        <v>0</v>
      </c>
      <c r="Z51" s="71"/>
      <c r="AA51" s="165">
        <f t="shared" ref="AA51" si="1108">Z51/$G51</f>
        <v>0</v>
      </c>
      <c r="AB51" s="71"/>
      <c r="AC51" s="165">
        <f t="shared" ref="AC51" si="1109">AB51/$G51</f>
        <v>0</v>
      </c>
      <c r="AD51" s="71"/>
      <c r="AE51" s="165">
        <f t="shared" ref="AE51" si="1110">AD51/$G51</f>
        <v>0</v>
      </c>
      <c r="AF51" s="71"/>
      <c r="AG51" s="165">
        <f t="shared" ref="AG51" si="1111">AF51/$G51</f>
        <v>0</v>
      </c>
      <c r="AH51" s="71"/>
      <c r="AI51" s="165">
        <f t="shared" ref="AI51" si="1112">AH51/$G51</f>
        <v>0</v>
      </c>
      <c r="AJ51" s="71"/>
      <c r="AK51" s="165">
        <f t="shared" ref="AK51" si="1113">AJ51/$G51</f>
        <v>0</v>
      </c>
      <c r="AL51" s="71"/>
      <c r="AM51" s="165">
        <f t="shared" ref="AM51:AO51" si="1114">AL51/$G51</f>
        <v>0</v>
      </c>
      <c r="AN51" s="71"/>
      <c r="AO51" s="165">
        <f t="shared" si="1114"/>
        <v>0</v>
      </c>
      <c r="AP51" s="71"/>
      <c r="AQ51" s="165">
        <f t="shared" ref="AQ51" si="1115">AP51/$G51</f>
        <v>0</v>
      </c>
      <c r="AR51" s="71"/>
      <c r="AS51" s="165">
        <f t="shared" ref="AS51:AS66" si="1116">AR51/$G51</f>
        <v>0</v>
      </c>
      <c r="AT51" s="71"/>
      <c r="AU51" s="165">
        <f t="shared" ref="AU51:AU66" si="1117">AT51/$G51</f>
        <v>0</v>
      </c>
      <c r="AV51" s="71"/>
      <c r="AW51" s="165">
        <f t="shared" ref="AW51:AY66" si="1118">AV51/$G51</f>
        <v>0</v>
      </c>
      <c r="AX51" s="71"/>
      <c r="AY51" s="165">
        <f t="shared" si="1118"/>
        <v>0</v>
      </c>
      <c r="AZ51" s="71"/>
      <c r="BA51" s="165">
        <f t="shared" ref="BA51:BA66" si="1119">AZ51/$G51</f>
        <v>0</v>
      </c>
      <c r="BB51" s="71"/>
      <c r="BC51" s="165">
        <f t="shared" ref="BC51:BC66" si="1120">BB51/$G51</f>
        <v>0</v>
      </c>
      <c r="BD51" s="71"/>
      <c r="BE51" s="165">
        <f t="shared" ref="BE51:BE66" si="1121">BD51/$G51</f>
        <v>0</v>
      </c>
      <c r="BF51" s="71"/>
      <c r="BG51" s="165">
        <f t="shared" ref="BG51:BG66" si="1122">BF51/$G51</f>
        <v>0</v>
      </c>
      <c r="BH51" s="71"/>
      <c r="BI51" s="165">
        <f t="shared" ref="BI51:BI66" si="1123">BH51/$G51</f>
        <v>0</v>
      </c>
      <c r="BJ51" s="71"/>
      <c r="BK51" s="165">
        <f t="shared" ref="BK51:BK66" si="1124">BJ51/$G51</f>
        <v>0</v>
      </c>
      <c r="BL51" s="71"/>
      <c r="BM51" s="165">
        <f t="shared" ref="BM51:BM66" si="1125">BL51/$G51</f>
        <v>0</v>
      </c>
      <c r="BN51" s="71"/>
      <c r="BO51" s="165">
        <f t="shared" ref="BO51:BO66" si="1126">BN51/$G51</f>
        <v>0</v>
      </c>
      <c r="BP51" s="71"/>
      <c r="BQ51" s="165">
        <f t="shared" ref="BQ51:BS66" si="1127">BP51/$G51</f>
        <v>0</v>
      </c>
      <c r="BR51" s="71"/>
      <c r="BS51" s="165">
        <f t="shared" si="1127"/>
        <v>0</v>
      </c>
      <c r="BT51" s="71">
        <v>1</v>
      </c>
      <c r="BU51" s="165">
        <f t="shared" ref="BU51:BU66" si="1128">BT51/$G51</f>
        <v>1</v>
      </c>
      <c r="BV51" s="71"/>
      <c r="BW51" s="165">
        <f t="shared" ref="BW51:BW66" si="1129">BV51/$G51</f>
        <v>0</v>
      </c>
      <c r="BX51" s="71"/>
      <c r="BY51" s="165">
        <f t="shared" ref="BY51:BY66" si="1130">BX51/$G51</f>
        <v>0</v>
      </c>
      <c r="BZ51" s="71"/>
      <c r="CA51" s="165">
        <f t="shared" ref="CA51:CA66" si="1131">BZ51/$G51</f>
        <v>0</v>
      </c>
      <c r="CB51" s="71"/>
      <c r="CC51" s="165">
        <f t="shared" ref="CC51:CE66" si="1132">CB51/$G51</f>
        <v>0</v>
      </c>
      <c r="CD51" s="71"/>
      <c r="CE51" s="165">
        <f t="shared" si="1132"/>
        <v>0</v>
      </c>
      <c r="CF51" s="71"/>
      <c r="CG51" s="165">
        <f t="shared" ref="CG51:CG66" si="1133">CF51/$G51</f>
        <v>0</v>
      </c>
      <c r="CH51" s="71"/>
      <c r="CI51" s="165">
        <f t="shared" ref="CI51:CI66" si="1134">CH51/$G51</f>
        <v>0</v>
      </c>
      <c r="CJ51" s="71"/>
      <c r="CK51" s="165">
        <f t="shared" ref="CK51:CK66" si="1135">CJ51/$G51</f>
        <v>0</v>
      </c>
      <c r="CL51" s="71"/>
      <c r="CM51" s="165">
        <f t="shared" ref="CM51:CM66" si="1136">CL51/$G51</f>
        <v>0</v>
      </c>
      <c r="CN51" s="71"/>
      <c r="CO51" s="165">
        <f t="shared" si="244"/>
        <v>0</v>
      </c>
      <c r="CP51" s="71"/>
      <c r="CQ51" s="165">
        <f t="shared" si="245"/>
        <v>0</v>
      </c>
      <c r="CR51" s="71"/>
      <c r="CS51" s="166">
        <f t="shared" si="246"/>
        <v>0</v>
      </c>
      <c r="CU51" s="200">
        <f t="shared" si="246"/>
        <v>0</v>
      </c>
    </row>
    <row r="52" spans="1:99" x14ac:dyDescent="0.2">
      <c r="A52" s="237">
        <v>2004</v>
      </c>
      <c r="B52" s="158">
        <v>7</v>
      </c>
      <c r="C52" s="158" t="s">
        <v>130</v>
      </c>
      <c r="D52" s="158" t="s">
        <v>131</v>
      </c>
      <c r="E52" s="158" t="s">
        <v>2</v>
      </c>
      <c r="F52" s="158" t="s">
        <v>125</v>
      </c>
      <c r="G52" s="167">
        <v>1736</v>
      </c>
      <c r="H52" s="158">
        <f t="shared" si="162"/>
        <v>674</v>
      </c>
      <c r="I52" s="169">
        <f t="shared" ref="I52:I104" si="1137">H52/$G52</f>
        <v>0.38824884792626729</v>
      </c>
      <c r="J52" s="160">
        <v>51</v>
      </c>
      <c r="K52" s="159">
        <f t="shared" si="1106"/>
        <v>2.9377880184331798E-2</v>
      </c>
      <c r="L52" s="160">
        <v>155</v>
      </c>
      <c r="M52" s="159">
        <f t="shared" si="1106"/>
        <v>8.9285714285714288E-2</v>
      </c>
      <c r="N52" s="160">
        <v>49</v>
      </c>
      <c r="O52" s="159">
        <f t="shared" si="1106"/>
        <v>2.8225806451612902E-2</v>
      </c>
      <c r="P52" s="160">
        <v>4</v>
      </c>
      <c r="Q52" s="159">
        <f t="shared" si="1106"/>
        <v>2.304147465437788E-3</v>
      </c>
      <c r="R52" s="160">
        <v>151</v>
      </c>
      <c r="S52" s="159">
        <f t="shared" si="1106"/>
        <v>8.6981566820276496E-2</v>
      </c>
      <c r="T52" s="160"/>
      <c r="U52" s="159">
        <f t="shared" si="1106"/>
        <v>0</v>
      </c>
      <c r="V52" s="160">
        <v>263</v>
      </c>
      <c r="W52" s="159">
        <f t="shared" si="1106"/>
        <v>0.15149769585253456</v>
      </c>
      <c r="X52" s="160"/>
      <c r="Y52" s="159">
        <f t="shared" si="1106"/>
        <v>0</v>
      </c>
      <c r="Z52" s="160"/>
      <c r="AA52" s="159">
        <f t="shared" si="1106"/>
        <v>0</v>
      </c>
      <c r="AB52" s="160"/>
      <c r="AC52" s="159">
        <f t="shared" si="1106"/>
        <v>0</v>
      </c>
      <c r="AD52" s="160"/>
      <c r="AE52" s="159">
        <f t="shared" si="1106"/>
        <v>0</v>
      </c>
      <c r="AF52" s="160"/>
      <c r="AG52" s="159">
        <f t="shared" si="1106"/>
        <v>0</v>
      </c>
      <c r="AH52" s="160"/>
      <c r="AI52" s="159">
        <f t="shared" si="1106"/>
        <v>0</v>
      </c>
      <c r="AJ52" s="160"/>
      <c r="AK52" s="159">
        <f t="shared" si="1106"/>
        <v>0</v>
      </c>
      <c r="AL52" s="160"/>
      <c r="AM52" s="159">
        <f t="shared" si="1106"/>
        <v>0</v>
      </c>
      <c r="AN52" s="160"/>
      <c r="AO52" s="159">
        <f t="shared" si="1106"/>
        <v>0</v>
      </c>
      <c r="AP52" s="160"/>
      <c r="AQ52" s="159">
        <f t="shared" si="1106"/>
        <v>0</v>
      </c>
      <c r="AR52" s="160"/>
      <c r="AS52" s="159">
        <f t="shared" si="1116"/>
        <v>0</v>
      </c>
      <c r="AT52" s="160"/>
      <c r="AU52" s="159">
        <f t="shared" si="1117"/>
        <v>0</v>
      </c>
      <c r="AV52" s="160"/>
      <c r="AW52" s="159">
        <f t="shared" si="1118"/>
        <v>0</v>
      </c>
      <c r="AX52" s="160"/>
      <c r="AY52" s="159">
        <f t="shared" si="1118"/>
        <v>0</v>
      </c>
      <c r="AZ52" s="160"/>
      <c r="BA52" s="159">
        <f t="shared" si="1119"/>
        <v>0</v>
      </c>
      <c r="BB52" s="160"/>
      <c r="BC52" s="159">
        <f t="shared" si="1120"/>
        <v>0</v>
      </c>
      <c r="BD52" s="160"/>
      <c r="BE52" s="159">
        <f t="shared" si="1121"/>
        <v>0</v>
      </c>
      <c r="BF52" s="160"/>
      <c r="BG52" s="159">
        <f t="shared" si="1122"/>
        <v>0</v>
      </c>
      <c r="BH52" s="160"/>
      <c r="BI52" s="159">
        <f t="shared" si="1123"/>
        <v>0</v>
      </c>
      <c r="BJ52" s="160">
        <v>1</v>
      </c>
      <c r="BK52" s="159">
        <f t="shared" si="1124"/>
        <v>5.76036866359447E-4</v>
      </c>
      <c r="BL52" s="160"/>
      <c r="BM52" s="159">
        <f t="shared" si="1125"/>
        <v>0</v>
      </c>
      <c r="BN52" s="160"/>
      <c r="BO52" s="159">
        <f t="shared" si="1126"/>
        <v>0</v>
      </c>
      <c r="BP52" s="160"/>
      <c r="BQ52" s="159">
        <f t="shared" si="1127"/>
        <v>0</v>
      </c>
      <c r="BR52" s="160"/>
      <c r="BS52" s="159">
        <f t="shared" si="1127"/>
        <v>0</v>
      </c>
      <c r="BT52" s="160"/>
      <c r="BU52" s="159">
        <f t="shared" si="1128"/>
        <v>0</v>
      </c>
      <c r="BV52" s="160"/>
      <c r="BW52" s="159">
        <f t="shared" si="1129"/>
        <v>0</v>
      </c>
      <c r="BX52" s="160"/>
      <c r="BY52" s="159">
        <f t="shared" si="1130"/>
        <v>0</v>
      </c>
      <c r="BZ52" s="160"/>
      <c r="CA52" s="159">
        <f t="shared" si="1131"/>
        <v>0</v>
      </c>
      <c r="CB52" s="160"/>
      <c r="CC52" s="159">
        <f t="shared" si="1132"/>
        <v>0</v>
      </c>
      <c r="CD52" s="160"/>
      <c r="CE52" s="159">
        <f t="shared" si="1132"/>
        <v>0</v>
      </c>
      <c r="CF52" s="160"/>
      <c r="CG52" s="159">
        <f t="shared" si="1133"/>
        <v>0</v>
      </c>
      <c r="CH52" s="160"/>
      <c r="CI52" s="159">
        <f t="shared" si="1134"/>
        <v>0</v>
      </c>
      <c r="CJ52" s="160"/>
      <c r="CK52" s="159">
        <f t="shared" si="1135"/>
        <v>0</v>
      </c>
      <c r="CL52" s="160"/>
      <c r="CM52" s="159">
        <f t="shared" si="1136"/>
        <v>0</v>
      </c>
      <c r="CN52" s="160"/>
      <c r="CO52" s="159">
        <f t="shared" si="244"/>
        <v>0</v>
      </c>
      <c r="CP52" s="160"/>
      <c r="CQ52" s="159">
        <f t="shared" si="245"/>
        <v>0</v>
      </c>
      <c r="CR52" s="160"/>
      <c r="CS52" s="161">
        <f t="shared" si="246"/>
        <v>0</v>
      </c>
      <c r="CU52" s="200">
        <f t="shared" si="246"/>
        <v>0</v>
      </c>
    </row>
    <row r="53" spans="1:99" x14ac:dyDescent="0.2">
      <c r="A53" s="238"/>
      <c r="B53" s="162">
        <v>30</v>
      </c>
      <c r="C53" s="162" t="s">
        <v>161</v>
      </c>
      <c r="D53" s="162" t="s">
        <v>162</v>
      </c>
      <c r="E53" s="162" t="s">
        <v>14</v>
      </c>
      <c r="F53" s="162" t="s">
        <v>58</v>
      </c>
      <c r="G53" s="105">
        <v>1340</v>
      </c>
      <c r="H53" s="162">
        <f t="shared" si="162"/>
        <v>323</v>
      </c>
      <c r="I53" s="170">
        <f t="shared" si="1137"/>
        <v>0.24104477611940298</v>
      </c>
      <c r="J53" s="63">
        <v>11</v>
      </c>
      <c r="K53" s="163">
        <f t="shared" si="1106"/>
        <v>8.2089552238805968E-3</v>
      </c>
      <c r="L53" s="63">
        <v>38</v>
      </c>
      <c r="M53" s="163">
        <f t="shared" si="1106"/>
        <v>2.8358208955223882E-2</v>
      </c>
      <c r="N53" s="63">
        <v>35</v>
      </c>
      <c r="O53" s="163">
        <f t="shared" si="1106"/>
        <v>2.6119402985074626E-2</v>
      </c>
      <c r="P53" s="63">
        <v>5</v>
      </c>
      <c r="Q53" s="163">
        <f t="shared" si="1106"/>
        <v>3.7313432835820895E-3</v>
      </c>
      <c r="R53" s="63">
        <v>29</v>
      </c>
      <c r="S53" s="163">
        <f t="shared" si="1106"/>
        <v>2.1641791044776121E-2</v>
      </c>
      <c r="T53" s="63"/>
      <c r="U53" s="163">
        <f t="shared" si="1106"/>
        <v>0</v>
      </c>
      <c r="V53" s="63">
        <v>171</v>
      </c>
      <c r="W53" s="163">
        <f t="shared" si="1106"/>
        <v>0.12761194029850748</v>
      </c>
      <c r="X53" s="63"/>
      <c r="Y53" s="163">
        <f t="shared" si="1106"/>
        <v>0</v>
      </c>
      <c r="Z53" s="63"/>
      <c r="AA53" s="163">
        <f t="shared" si="1106"/>
        <v>0</v>
      </c>
      <c r="AB53" s="63"/>
      <c r="AC53" s="163">
        <f t="shared" si="1106"/>
        <v>0</v>
      </c>
      <c r="AD53" s="63"/>
      <c r="AE53" s="163">
        <f t="shared" si="1106"/>
        <v>0</v>
      </c>
      <c r="AF53" s="63"/>
      <c r="AG53" s="163">
        <f t="shared" si="1106"/>
        <v>0</v>
      </c>
      <c r="AH53" s="63"/>
      <c r="AI53" s="163">
        <f t="shared" si="1106"/>
        <v>0</v>
      </c>
      <c r="AJ53" s="63"/>
      <c r="AK53" s="163">
        <f t="shared" si="1106"/>
        <v>0</v>
      </c>
      <c r="AL53" s="63"/>
      <c r="AM53" s="163">
        <f t="shared" si="1106"/>
        <v>0</v>
      </c>
      <c r="AN53" s="63"/>
      <c r="AO53" s="163">
        <f t="shared" si="1106"/>
        <v>0</v>
      </c>
      <c r="AP53" s="63"/>
      <c r="AQ53" s="163">
        <f t="shared" si="1106"/>
        <v>0</v>
      </c>
      <c r="AR53" s="63"/>
      <c r="AS53" s="163">
        <f t="shared" si="1116"/>
        <v>0</v>
      </c>
      <c r="AT53" s="63"/>
      <c r="AU53" s="163">
        <f t="shared" si="1117"/>
        <v>0</v>
      </c>
      <c r="AV53" s="63"/>
      <c r="AW53" s="163">
        <f t="shared" si="1118"/>
        <v>0</v>
      </c>
      <c r="AX53" s="63"/>
      <c r="AY53" s="163">
        <f t="shared" si="1118"/>
        <v>0</v>
      </c>
      <c r="AZ53" s="63"/>
      <c r="BA53" s="163">
        <f t="shared" si="1119"/>
        <v>0</v>
      </c>
      <c r="BB53" s="63"/>
      <c r="BC53" s="163">
        <f t="shared" si="1120"/>
        <v>0</v>
      </c>
      <c r="BD53" s="63"/>
      <c r="BE53" s="163">
        <f t="shared" si="1121"/>
        <v>0</v>
      </c>
      <c r="BF53" s="63"/>
      <c r="BG53" s="163">
        <f t="shared" si="1122"/>
        <v>0</v>
      </c>
      <c r="BH53" s="63"/>
      <c r="BI53" s="163">
        <f t="shared" si="1123"/>
        <v>0</v>
      </c>
      <c r="BJ53" s="63">
        <v>34</v>
      </c>
      <c r="BK53" s="163">
        <f t="shared" si="1124"/>
        <v>2.5373134328358207E-2</v>
      </c>
      <c r="BL53" s="63"/>
      <c r="BM53" s="163">
        <f t="shared" si="1125"/>
        <v>0</v>
      </c>
      <c r="BN53" s="63"/>
      <c r="BO53" s="163">
        <f t="shared" si="1126"/>
        <v>0</v>
      </c>
      <c r="BP53" s="63"/>
      <c r="BQ53" s="163">
        <f t="shared" si="1127"/>
        <v>0</v>
      </c>
      <c r="BR53" s="63"/>
      <c r="BS53" s="163">
        <f t="shared" si="1127"/>
        <v>0</v>
      </c>
      <c r="BT53" s="63"/>
      <c r="BU53" s="163">
        <f t="shared" si="1128"/>
        <v>0</v>
      </c>
      <c r="BV53" s="63"/>
      <c r="BW53" s="163">
        <f t="shared" si="1129"/>
        <v>0</v>
      </c>
      <c r="BX53" s="63"/>
      <c r="BY53" s="163">
        <f t="shared" si="1130"/>
        <v>0</v>
      </c>
      <c r="BZ53" s="63"/>
      <c r="CA53" s="163">
        <f t="shared" si="1131"/>
        <v>0</v>
      </c>
      <c r="CB53" s="63"/>
      <c r="CC53" s="163">
        <f t="shared" si="1132"/>
        <v>0</v>
      </c>
      <c r="CD53" s="63"/>
      <c r="CE53" s="163">
        <f t="shared" si="1132"/>
        <v>0</v>
      </c>
      <c r="CF53" s="63"/>
      <c r="CG53" s="163">
        <f t="shared" si="1133"/>
        <v>0</v>
      </c>
      <c r="CH53" s="63"/>
      <c r="CI53" s="163">
        <f t="shared" si="1134"/>
        <v>0</v>
      </c>
      <c r="CJ53" s="63"/>
      <c r="CK53" s="163">
        <f t="shared" si="1135"/>
        <v>0</v>
      </c>
      <c r="CL53" s="63"/>
      <c r="CM53" s="163">
        <f t="shared" si="1136"/>
        <v>0</v>
      </c>
      <c r="CN53" s="63"/>
      <c r="CO53" s="163">
        <f t="shared" si="244"/>
        <v>0</v>
      </c>
      <c r="CP53" s="63"/>
      <c r="CQ53" s="163">
        <f t="shared" si="245"/>
        <v>0</v>
      </c>
      <c r="CR53" s="63"/>
      <c r="CS53" s="128">
        <f t="shared" si="246"/>
        <v>0</v>
      </c>
      <c r="CU53" s="200">
        <f t="shared" si="246"/>
        <v>0</v>
      </c>
    </row>
    <row r="54" spans="1:99" x14ac:dyDescent="0.2">
      <c r="A54" s="238"/>
      <c r="B54" s="162">
        <v>12</v>
      </c>
      <c r="C54" s="162" t="s">
        <v>113</v>
      </c>
      <c r="D54" s="162" t="s">
        <v>114</v>
      </c>
      <c r="E54" s="162" t="s">
        <v>5</v>
      </c>
      <c r="F54" s="162" t="s">
        <v>59</v>
      </c>
      <c r="G54" s="105">
        <v>1112</v>
      </c>
      <c r="H54" s="162">
        <f t="shared" si="162"/>
        <v>387</v>
      </c>
      <c r="I54" s="170">
        <f t="shared" si="1137"/>
        <v>0.34802158273381295</v>
      </c>
      <c r="J54" s="63">
        <v>21</v>
      </c>
      <c r="K54" s="163">
        <f t="shared" si="1106"/>
        <v>1.8884892086330936E-2</v>
      </c>
      <c r="L54" s="63">
        <v>14</v>
      </c>
      <c r="M54" s="163">
        <f t="shared" si="1106"/>
        <v>1.2589928057553957E-2</v>
      </c>
      <c r="N54" s="63">
        <v>131</v>
      </c>
      <c r="O54" s="163">
        <f t="shared" si="1106"/>
        <v>0.11780575539568346</v>
      </c>
      <c r="P54" s="63">
        <v>14</v>
      </c>
      <c r="Q54" s="163">
        <f t="shared" si="1106"/>
        <v>1.2589928057553957E-2</v>
      </c>
      <c r="R54" s="63">
        <v>58</v>
      </c>
      <c r="S54" s="163">
        <f t="shared" si="1106"/>
        <v>5.2158273381294966E-2</v>
      </c>
      <c r="T54" s="63"/>
      <c r="U54" s="163">
        <f t="shared" si="1106"/>
        <v>0</v>
      </c>
      <c r="V54" s="63">
        <v>121</v>
      </c>
      <c r="W54" s="163">
        <f t="shared" si="1106"/>
        <v>0.10881294964028777</v>
      </c>
      <c r="X54" s="63"/>
      <c r="Y54" s="163">
        <f t="shared" si="1106"/>
        <v>0</v>
      </c>
      <c r="Z54" s="63"/>
      <c r="AA54" s="163">
        <f t="shared" si="1106"/>
        <v>0</v>
      </c>
      <c r="AB54" s="63"/>
      <c r="AC54" s="163">
        <f t="shared" si="1106"/>
        <v>0</v>
      </c>
      <c r="AD54" s="63"/>
      <c r="AE54" s="163">
        <f t="shared" si="1106"/>
        <v>0</v>
      </c>
      <c r="AF54" s="63"/>
      <c r="AG54" s="163">
        <f t="shared" si="1106"/>
        <v>0</v>
      </c>
      <c r="AH54" s="63"/>
      <c r="AI54" s="163">
        <f t="shared" si="1106"/>
        <v>0</v>
      </c>
      <c r="AJ54" s="63"/>
      <c r="AK54" s="163">
        <f t="shared" si="1106"/>
        <v>0</v>
      </c>
      <c r="AL54" s="63"/>
      <c r="AM54" s="163">
        <f t="shared" si="1106"/>
        <v>0</v>
      </c>
      <c r="AN54" s="63"/>
      <c r="AO54" s="163">
        <f t="shared" si="1106"/>
        <v>0</v>
      </c>
      <c r="AP54" s="63"/>
      <c r="AQ54" s="163">
        <f t="shared" si="1106"/>
        <v>0</v>
      </c>
      <c r="AR54" s="63">
        <v>4</v>
      </c>
      <c r="AS54" s="163">
        <f t="shared" si="1116"/>
        <v>3.5971223021582736E-3</v>
      </c>
      <c r="AT54" s="63"/>
      <c r="AU54" s="163">
        <f t="shared" si="1117"/>
        <v>0</v>
      </c>
      <c r="AV54" s="63"/>
      <c r="AW54" s="163">
        <f t="shared" si="1118"/>
        <v>0</v>
      </c>
      <c r="AX54" s="63"/>
      <c r="AY54" s="163">
        <f t="shared" si="1118"/>
        <v>0</v>
      </c>
      <c r="AZ54" s="63"/>
      <c r="BA54" s="163">
        <f t="shared" si="1119"/>
        <v>0</v>
      </c>
      <c r="BB54" s="63"/>
      <c r="BC54" s="163">
        <f t="shared" si="1120"/>
        <v>0</v>
      </c>
      <c r="BD54" s="63"/>
      <c r="BE54" s="163">
        <f t="shared" si="1121"/>
        <v>0</v>
      </c>
      <c r="BF54" s="63"/>
      <c r="BG54" s="163">
        <f t="shared" si="1122"/>
        <v>0</v>
      </c>
      <c r="BH54" s="63"/>
      <c r="BI54" s="163">
        <f t="shared" si="1123"/>
        <v>0</v>
      </c>
      <c r="BJ54" s="63">
        <v>24</v>
      </c>
      <c r="BK54" s="163">
        <f t="shared" si="1124"/>
        <v>2.1582733812949641E-2</v>
      </c>
      <c r="BL54" s="63"/>
      <c r="BM54" s="163">
        <f t="shared" si="1125"/>
        <v>0</v>
      </c>
      <c r="BN54" s="63"/>
      <c r="BO54" s="163">
        <f t="shared" si="1126"/>
        <v>0</v>
      </c>
      <c r="BP54" s="63"/>
      <c r="BQ54" s="163">
        <f t="shared" si="1127"/>
        <v>0</v>
      </c>
      <c r="BR54" s="63"/>
      <c r="BS54" s="163">
        <f t="shared" si="1127"/>
        <v>0</v>
      </c>
      <c r="BT54" s="63"/>
      <c r="BU54" s="163">
        <f t="shared" si="1128"/>
        <v>0</v>
      </c>
      <c r="BV54" s="63"/>
      <c r="BW54" s="163">
        <f t="shared" si="1129"/>
        <v>0</v>
      </c>
      <c r="BX54" s="63"/>
      <c r="BY54" s="163">
        <f t="shared" si="1130"/>
        <v>0</v>
      </c>
      <c r="BZ54" s="63"/>
      <c r="CA54" s="163">
        <f t="shared" si="1131"/>
        <v>0</v>
      </c>
      <c r="CB54" s="63"/>
      <c r="CC54" s="163">
        <f t="shared" si="1132"/>
        <v>0</v>
      </c>
      <c r="CD54" s="63"/>
      <c r="CE54" s="163">
        <f t="shared" si="1132"/>
        <v>0</v>
      </c>
      <c r="CF54" s="63"/>
      <c r="CG54" s="163">
        <f t="shared" si="1133"/>
        <v>0</v>
      </c>
      <c r="CH54" s="63"/>
      <c r="CI54" s="163">
        <f t="shared" si="1134"/>
        <v>0</v>
      </c>
      <c r="CJ54" s="63"/>
      <c r="CK54" s="163">
        <f t="shared" si="1135"/>
        <v>0</v>
      </c>
      <c r="CL54" s="63"/>
      <c r="CM54" s="163">
        <f t="shared" si="1136"/>
        <v>0</v>
      </c>
      <c r="CN54" s="63"/>
      <c r="CO54" s="163">
        <f t="shared" si="244"/>
        <v>0</v>
      </c>
      <c r="CP54" s="63"/>
      <c r="CQ54" s="163">
        <f t="shared" si="245"/>
        <v>0</v>
      </c>
      <c r="CR54" s="63"/>
      <c r="CS54" s="128">
        <f t="shared" si="246"/>
        <v>0</v>
      </c>
      <c r="CU54" s="200">
        <f t="shared" si="246"/>
        <v>0</v>
      </c>
    </row>
    <row r="55" spans="1:99" x14ac:dyDescent="0.2">
      <c r="A55" s="238"/>
      <c r="B55" s="162">
        <v>3</v>
      </c>
      <c r="C55" s="162" t="s">
        <v>132</v>
      </c>
      <c r="D55" s="162" t="s">
        <v>133</v>
      </c>
      <c r="E55" s="162" t="s">
        <v>2</v>
      </c>
      <c r="F55" s="162" t="s">
        <v>125</v>
      </c>
      <c r="G55" s="105">
        <v>833</v>
      </c>
      <c r="H55" s="162">
        <f t="shared" si="162"/>
        <v>362</v>
      </c>
      <c r="I55" s="170">
        <f t="shared" si="1137"/>
        <v>0.43457382953181273</v>
      </c>
      <c r="J55" s="63">
        <v>28</v>
      </c>
      <c r="K55" s="163">
        <f t="shared" si="1106"/>
        <v>3.3613445378151259E-2</v>
      </c>
      <c r="L55" s="63">
        <v>116</v>
      </c>
      <c r="M55" s="163">
        <f t="shared" si="1106"/>
        <v>0.13925570228091236</v>
      </c>
      <c r="N55" s="63">
        <v>28</v>
      </c>
      <c r="O55" s="163">
        <f t="shared" si="1106"/>
        <v>3.3613445378151259E-2</v>
      </c>
      <c r="P55" s="63">
        <v>1</v>
      </c>
      <c r="Q55" s="163">
        <f t="shared" si="1106"/>
        <v>1.2004801920768306E-3</v>
      </c>
      <c r="R55" s="63">
        <v>65</v>
      </c>
      <c r="S55" s="163">
        <f t="shared" si="1106"/>
        <v>7.8031212484993992E-2</v>
      </c>
      <c r="T55" s="63"/>
      <c r="U55" s="163">
        <f t="shared" si="1106"/>
        <v>0</v>
      </c>
      <c r="V55" s="63">
        <v>120</v>
      </c>
      <c r="W55" s="163">
        <f t="shared" si="1106"/>
        <v>0.14405762304921968</v>
      </c>
      <c r="X55" s="63"/>
      <c r="Y55" s="163">
        <f t="shared" si="1106"/>
        <v>0</v>
      </c>
      <c r="Z55" s="63"/>
      <c r="AA55" s="163">
        <f t="shared" si="1106"/>
        <v>0</v>
      </c>
      <c r="AB55" s="63"/>
      <c r="AC55" s="163">
        <f t="shared" si="1106"/>
        <v>0</v>
      </c>
      <c r="AD55" s="63"/>
      <c r="AE55" s="163">
        <f t="shared" si="1106"/>
        <v>0</v>
      </c>
      <c r="AF55" s="63"/>
      <c r="AG55" s="163">
        <f t="shared" si="1106"/>
        <v>0</v>
      </c>
      <c r="AH55" s="63"/>
      <c r="AI55" s="163">
        <f t="shared" si="1106"/>
        <v>0</v>
      </c>
      <c r="AJ55" s="63"/>
      <c r="AK55" s="163">
        <f t="shared" si="1106"/>
        <v>0</v>
      </c>
      <c r="AL55" s="63"/>
      <c r="AM55" s="163">
        <f t="shared" si="1106"/>
        <v>0</v>
      </c>
      <c r="AN55" s="63"/>
      <c r="AO55" s="163">
        <f t="shared" si="1106"/>
        <v>0</v>
      </c>
      <c r="AP55" s="63"/>
      <c r="AQ55" s="163">
        <f t="shared" si="1106"/>
        <v>0</v>
      </c>
      <c r="AR55" s="63"/>
      <c r="AS55" s="163">
        <f t="shared" si="1116"/>
        <v>0</v>
      </c>
      <c r="AT55" s="63"/>
      <c r="AU55" s="163">
        <f t="shared" si="1117"/>
        <v>0</v>
      </c>
      <c r="AV55" s="63"/>
      <c r="AW55" s="163">
        <f t="shared" si="1118"/>
        <v>0</v>
      </c>
      <c r="AX55" s="63"/>
      <c r="AY55" s="163">
        <f t="shared" si="1118"/>
        <v>0</v>
      </c>
      <c r="AZ55" s="63"/>
      <c r="BA55" s="163">
        <f t="shared" si="1119"/>
        <v>0</v>
      </c>
      <c r="BB55" s="63"/>
      <c r="BC55" s="163">
        <f t="shared" si="1120"/>
        <v>0</v>
      </c>
      <c r="BD55" s="63"/>
      <c r="BE55" s="163">
        <f t="shared" si="1121"/>
        <v>0</v>
      </c>
      <c r="BF55" s="63"/>
      <c r="BG55" s="163">
        <f t="shared" si="1122"/>
        <v>0</v>
      </c>
      <c r="BH55" s="63"/>
      <c r="BI55" s="163">
        <f t="shared" si="1123"/>
        <v>0</v>
      </c>
      <c r="BJ55" s="63">
        <v>4</v>
      </c>
      <c r="BK55" s="163">
        <f t="shared" si="1124"/>
        <v>4.8019207683073226E-3</v>
      </c>
      <c r="BL55" s="63"/>
      <c r="BM55" s="163">
        <f t="shared" si="1125"/>
        <v>0</v>
      </c>
      <c r="BN55" s="63"/>
      <c r="BO55" s="163">
        <f t="shared" si="1126"/>
        <v>0</v>
      </c>
      <c r="BP55" s="63"/>
      <c r="BQ55" s="163">
        <f t="shared" si="1127"/>
        <v>0</v>
      </c>
      <c r="BR55" s="63"/>
      <c r="BS55" s="163">
        <f t="shared" si="1127"/>
        <v>0</v>
      </c>
      <c r="BT55" s="63"/>
      <c r="BU55" s="163">
        <f t="shared" si="1128"/>
        <v>0</v>
      </c>
      <c r="BV55" s="63"/>
      <c r="BW55" s="163">
        <f t="shared" si="1129"/>
        <v>0</v>
      </c>
      <c r="BX55" s="63"/>
      <c r="BY55" s="163">
        <f t="shared" si="1130"/>
        <v>0</v>
      </c>
      <c r="BZ55" s="63"/>
      <c r="CA55" s="163">
        <f t="shared" si="1131"/>
        <v>0</v>
      </c>
      <c r="CB55" s="63"/>
      <c r="CC55" s="163">
        <f t="shared" si="1132"/>
        <v>0</v>
      </c>
      <c r="CD55" s="63"/>
      <c r="CE55" s="163">
        <f t="shared" si="1132"/>
        <v>0</v>
      </c>
      <c r="CF55" s="63"/>
      <c r="CG55" s="163">
        <f t="shared" si="1133"/>
        <v>0</v>
      </c>
      <c r="CH55" s="63"/>
      <c r="CI55" s="163">
        <f t="shared" si="1134"/>
        <v>0</v>
      </c>
      <c r="CJ55" s="63"/>
      <c r="CK55" s="163">
        <f t="shared" si="1135"/>
        <v>0</v>
      </c>
      <c r="CL55" s="63"/>
      <c r="CM55" s="163">
        <f t="shared" si="1136"/>
        <v>0</v>
      </c>
      <c r="CN55" s="63"/>
      <c r="CO55" s="163">
        <f t="shared" si="244"/>
        <v>0</v>
      </c>
      <c r="CP55" s="63"/>
      <c r="CQ55" s="163">
        <f t="shared" si="245"/>
        <v>0</v>
      </c>
      <c r="CR55" s="63"/>
      <c r="CS55" s="128">
        <f t="shared" si="246"/>
        <v>0</v>
      </c>
      <c r="CU55" s="200">
        <f t="shared" si="246"/>
        <v>0</v>
      </c>
    </row>
    <row r="56" spans="1:99" x14ac:dyDescent="0.2">
      <c r="A56" s="238"/>
      <c r="B56" s="162">
        <v>10</v>
      </c>
      <c r="C56" s="162" t="s">
        <v>109</v>
      </c>
      <c r="D56" s="162" t="s">
        <v>120</v>
      </c>
      <c r="E56" s="162" t="s">
        <v>12</v>
      </c>
      <c r="F56" s="162" t="s">
        <v>57</v>
      </c>
      <c r="G56" s="105">
        <v>506</v>
      </c>
      <c r="H56" s="162">
        <f t="shared" si="162"/>
        <v>270</v>
      </c>
      <c r="I56" s="170">
        <f t="shared" si="1137"/>
        <v>0.53359683794466406</v>
      </c>
      <c r="J56" s="63">
        <v>3</v>
      </c>
      <c r="K56" s="163">
        <f t="shared" si="1106"/>
        <v>5.9288537549407111E-3</v>
      </c>
      <c r="L56" s="63">
        <v>12</v>
      </c>
      <c r="M56" s="163">
        <f t="shared" si="1106"/>
        <v>2.3715415019762844E-2</v>
      </c>
      <c r="N56" s="63">
        <v>43</v>
      </c>
      <c r="O56" s="163">
        <f t="shared" si="1106"/>
        <v>8.4980237154150193E-2</v>
      </c>
      <c r="P56" s="63">
        <v>130</v>
      </c>
      <c r="Q56" s="163">
        <f t="shared" si="1106"/>
        <v>0.25691699604743085</v>
      </c>
      <c r="R56" s="63">
        <v>19</v>
      </c>
      <c r="S56" s="163">
        <f t="shared" si="1106"/>
        <v>3.7549407114624504E-2</v>
      </c>
      <c r="T56" s="63"/>
      <c r="U56" s="163">
        <f t="shared" si="1106"/>
        <v>0</v>
      </c>
      <c r="V56" s="63">
        <v>61</v>
      </c>
      <c r="W56" s="163">
        <f t="shared" si="1106"/>
        <v>0.12055335968379446</v>
      </c>
      <c r="X56" s="63"/>
      <c r="Y56" s="163">
        <f t="shared" si="1106"/>
        <v>0</v>
      </c>
      <c r="Z56" s="63"/>
      <c r="AA56" s="163">
        <f t="shared" si="1106"/>
        <v>0</v>
      </c>
      <c r="AB56" s="63"/>
      <c r="AC56" s="163">
        <f t="shared" si="1106"/>
        <v>0</v>
      </c>
      <c r="AD56" s="63"/>
      <c r="AE56" s="163">
        <f t="shared" si="1106"/>
        <v>0</v>
      </c>
      <c r="AF56" s="63"/>
      <c r="AG56" s="163">
        <f t="shared" si="1106"/>
        <v>0</v>
      </c>
      <c r="AH56" s="63"/>
      <c r="AI56" s="163">
        <f t="shared" si="1106"/>
        <v>0</v>
      </c>
      <c r="AJ56" s="63"/>
      <c r="AK56" s="163">
        <f t="shared" si="1106"/>
        <v>0</v>
      </c>
      <c r="AL56" s="63"/>
      <c r="AM56" s="163">
        <f t="shared" si="1106"/>
        <v>0</v>
      </c>
      <c r="AN56" s="63"/>
      <c r="AO56" s="163">
        <f t="shared" si="1106"/>
        <v>0</v>
      </c>
      <c r="AP56" s="63"/>
      <c r="AQ56" s="163">
        <f t="shared" si="1106"/>
        <v>0</v>
      </c>
      <c r="AR56" s="63">
        <v>1</v>
      </c>
      <c r="AS56" s="163">
        <f t="shared" si="1116"/>
        <v>1.976284584980237E-3</v>
      </c>
      <c r="AT56" s="63"/>
      <c r="AU56" s="163">
        <f t="shared" si="1117"/>
        <v>0</v>
      </c>
      <c r="AV56" s="63"/>
      <c r="AW56" s="163">
        <f t="shared" si="1118"/>
        <v>0</v>
      </c>
      <c r="AX56" s="63"/>
      <c r="AY56" s="163">
        <f t="shared" si="1118"/>
        <v>0</v>
      </c>
      <c r="AZ56" s="63"/>
      <c r="BA56" s="163">
        <f t="shared" si="1119"/>
        <v>0</v>
      </c>
      <c r="BB56" s="63"/>
      <c r="BC56" s="163">
        <f t="shared" si="1120"/>
        <v>0</v>
      </c>
      <c r="BD56" s="63"/>
      <c r="BE56" s="163">
        <f t="shared" si="1121"/>
        <v>0</v>
      </c>
      <c r="BF56" s="63"/>
      <c r="BG56" s="163">
        <f t="shared" si="1122"/>
        <v>0</v>
      </c>
      <c r="BH56" s="63"/>
      <c r="BI56" s="163">
        <f t="shared" si="1123"/>
        <v>0</v>
      </c>
      <c r="BJ56" s="63">
        <v>1</v>
      </c>
      <c r="BK56" s="163">
        <f t="shared" si="1124"/>
        <v>1.976284584980237E-3</v>
      </c>
      <c r="BL56" s="63"/>
      <c r="BM56" s="163">
        <f t="shared" si="1125"/>
        <v>0</v>
      </c>
      <c r="BN56" s="63"/>
      <c r="BO56" s="163">
        <f t="shared" si="1126"/>
        <v>0</v>
      </c>
      <c r="BP56" s="63"/>
      <c r="BQ56" s="163">
        <f t="shared" si="1127"/>
        <v>0</v>
      </c>
      <c r="BR56" s="63"/>
      <c r="BS56" s="163">
        <f t="shared" si="1127"/>
        <v>0</v>
      </c>
      <c r="BT56" s="63"/>
      <c r="BU56" s="163">
        <f t="shared" si="1128"/>
        <v>0</v>
      </c>
      <c r="BV56" s="63"/>
      <c r="BW56" s="163">
        <f t="shared" si="1129"/>
        <v>0</v>
      </c>
      <c r="BX56" s="63"/>
      <c r="BY56" s="163">
        <f t="shared" si="1130"/>
        <v>0</v>
      </c>
      <c r="BZ56" s="63"/>
      <c r="CA56" s="163">
        <f t="shared" si="1131"/>
        <v>0</v>
      </c>
      <c r="CB56" s="63"/>
      <c r="CC56" s="163">
        <f t="shared" si="1132"/>
        <v>0</v>
      </c>
      <c r="CD56" s="63"/>
      <c r="CE56" s="163">
        <f t="shared" si="1132"/>
        <v>0</v>
      </c>
      <c r="CF56" s="63"/>
      <c r="CG56" s="163">
        <f t="shared" si="1133"/>
        <v>0</v>
      </c>
      <c r="CH56" s="63"/>
      <c r="CI56" s="163">
        <f t="shared" si="1134"/>
        <v>0</v>
      </c>
      <c r="CJ56" s="63"/>
      <c r="CK56" s="163">
        <f t="shared" si="1135"/>
        <v>0</v>
      </c>
      <c r="CL56" s="63"/>
      <c r="CM56" s="163">
        <f t="shared" si="1136"/>
        <v>0</v>
      </c>
      <c r="CN56" s="63"/>
      <c r="CO56" s="163">
        <f t="shared" si="244"/>
        <v>0</v>
      </c>
      <c r="CP56" s="63"/>
      <c r="CQ56" s="163">
        <f t="shared" si="245"/>
        <v>0</v>
      </c>
      <c r="CR56" s="63"/>
      <c r="CS56" s="128">
        <f t="shared" si="246"/>
        <v>0</v>
      </c>
      <c r="CU56" s="200">
        <f t="shared" si="246"/>
        <v>0</v>
      </c>
    </row>
    <row r="57" spans="1:99" x14ac:dyDescent="0.2">
      <c r="A57" s="238"/>
      <c r="B57" s="162">
        <v>22</v>
      </c>
      <c r="C57" s="162" t="s">
        <v>158</v>
      </c>
      <c r="D57" s="162" t="s">
        <v>159</v>
      </c>
      <c r="E57" s="162" t="s">
        <v>14</v>
      </c>
      <c r="F57" s="162" t="s">
        <v>60</v>
      </c>
      <c r="G57" s="105">
        <v>438</v>
      </c>
      <c r="H57" s="162">
        <f t="shared" si="162"/>
        <v>227</v>
      </c>
      <c r="I57" s="170">
        <f t="shared" si="1137"/>
        <v>0.5182648401826484</v>
      </c>
      <c r="J57" s="63">
        <v>11</v>
      </c>
      <c r="K57" s="163">
        <f t="shared" si="1106"/>
        <v>2.5114155251141551E-2</v>
      </c>
      <c r="L57" s="63">
        <v>30</v>
      </c>
      <c r="M57" s="163">
        <f t="shared" si="1106"/>
        <v>6.8493150684931503E-2</v>
      </c>
      <c r="N57" s="63">
        <v>25</v>
      </c>
      <c r="O57" s="163">
        <f t="shared" si="1106"/>
        <v>5.7077625570776253E-2</v>
      </c>
      <c r="P57" s="63">
        <v>4</v>
      </c>
      <c r="Q57" s="163">
        <f t="shared" si="1106"/>
        <v>9.1324200913242004E-3</v>
      </c>
      <c r="R57" s="63">
        <v>20</v>
      </c>
      <c r="S57" s="163">
        <f t="shared" si="1106"/>
        <v>4.5662100456621002E-2</v>
      </c>
      <c r="T57" s="63"/>
      <c r="U57" s="163">
        <f t="shared" si="1106"/>
        <v>0</v>
      </c>
      <c r="V57" s="63">
        <v>132</v>
      </c>
      <c r="W57" s="163">
        <f t="shared" si="1106"/>
        <v>0.30136986301369861</v>
      </c>
      <c r="X57" s="63"/>
      <c r="Y57" s="163">
        <f t="shared" si="1106"/>
        <v>0</v>
      </c>
      <c r="Z57" s="63"/>
      <c r="AA57" s="163">
        <f t="shared" si="1106"/>
        <v>0</v>
      </c>
      <c r="AB57" s="63"/>
      <c r="AC57" s="163">
        <f t="shared" si="1106"/>
        <v>0</v>
      </c>
      <c r="AD57" s="63"/>
      <c r="AE57" s="163">
        <f t="shared" si="1106"/>
        <v>0</v>
      </c>
      <c r="AF57" s="63"/>
      <c r="AG57" s="163">
        <f t="shared" si="1106"/>
        <v>0</v>
      </c>
      <c r="AH57" s="63"/>
      <c r="AI57" s="163">
        <f t="shared" si="1106"/>
        <v>0</v>
      </c>
      <c r="AJ57" s="63"/>
      <c r="AK57" s="163">
        <f t="shared" si="1106"/>
        <v>0</v>
      </c>
      <c r="AL57" s="63"/>
      <c r="AM57" s="163">
        <f t="shared" si="1106"/>
        <v>0</v>
      </c>
      <c r="AN57" s="63"/>
      <c r="AO57" s="163">
        <f t="shared" si="1106"/>
        <v>0</v>
      </c>
      <c r="AP57" s="63"/>
      <c r="AQ57" s="163">
        <f t="shared" si="1106"/>
        <v>0</v>
      </c>
      <c r="AR57" s="63">
        <v>2</v>
      </c>
      <c r="AS57" s="163">
        <f t="shared" si="1116"/>
        <v>4.5662100456621002E-3</v>
      </c>
      <c r="AT57" s="63"/>
      <c r="AU57" s="163">
        <f t="shared" si="1117"/>
        <v>0</v>
      </c>
      <c r="AV57" s="63"/>
      <c r="AW57" s="163">
        <f t="shared" si="1118"/>
        <v>0</v>
      </c>
      <c r="AX57" s="63"/>
      <c r="AY57" s="163">
        <f t="shared" si="1118"/>
        <v>0</v>
      </c>
      <c r="AZ57" s="63"/>
      <c r="BA57" s="163">
        <f t="shared" si="1119"/>
        <v>0</v>
      </c>
      <c r="BB57" s="63"/>
      <c r="BC57" s="163">
        <f t="shared" si="1120"/>
        <v>0</v>
      </c>
      <c r="BD57" s="63"/>
      <c r="BE57" s="163">
        <f t="shared" si="1121"/>
        <v>0</v>
      </c>
      <c r="BF57" s="63"/>
      <c r="BG57" s="163">
        <f t="shared" si="1122"/>
        <v>0</v>
      </c>
      <c r="BH57" s="63"/>
      <c r="BI57" s="163">
        <f t="shared" si="1123"/>
        <v>0</v>
      </c>
      <c r="BJ57" s="63">
        <v>3</v>
      </c>
      <c r="BK57" s="163">
        <f t="shared" si="1124"/>
        <v>6.8493150684931503E-3</v>
      </c>
      <c r="BL57" s="63"/>
      <c r="BM57" s="163">
        <f t="shared" si="1125"/>
        <v>0</v>
      </c>
      <c r="BN57" s="63"/>
      <c r="BO57" s="163">
        <f t="shared" si="1126"/>
        <v>0</v>
      </c>
      <c r="BP57" s="63"/>
      <c r="BQ57" s="163">
        <f t="shared" si="1127"/>
        <v>0</v>
      </c>
      <c r="BR57" s="63"/>
      <c r="BS57" s="163">
        <f t="shared" si="1127"/>
        <v>0</v>
      </c>
      <c r="BT57" s="63"/>
      <c r="BU57" s="163">
        <f t="shared" si="1128"/>
        <v>0</v>
      </c>
      <c r="BV57" s="63"/>
      <c r="BW57" s="163">
        <f t="shared" si="1129"/>
        <v>0</v>
      </c>
      <c r="BX57" s="63"/>
      <c r="BY57" s="163">
        <f t="shared" si="1130"/>
        <v>0</v>
      </c>
      <c r="BZ57" s="63"/>
      <c r="CA57" s="163">
        <f t="shared" si="1131"/>
        <v>0</v>
      </c>
      <c r="CB57" s="63"/>
      <c r="CC57" s="163">
        <f t="shared" si="1132"/>
        <v>0</v>
      </c>
      <c r="CD57" s="63"/>
      <c r="CE57" s="163">
        <f t="shared" si="1132"/>
        <v>0</v>
      </c>
      <c r="CF57" s="63"/>
      <c r="CG57" s="163">
        <f t="shared" si="1133"/>
        <v>0</v>
      </c>
      <c r="CH57" s="63"/>
      <c r="CI57" s="163">
        <f t="shared" si="1134"/>
        <v>0</v>
      </c>
      <c r="CJ57" s="63"/>
      <c r="CK57" s="163">
        <f t="shared" si="1135"/>
        <v>0</v>
      </c>
      <c r="CL57" s="63"/>
      <c r="CM57" s="163">
        <f t="shared" si="1136"/>
        <v>0</v>
      </c>
      <c r="CN57" s="63"/>
      <c r="CO57" s="163">
        <f t="shared" si="244"/>
        <v>0</v>
      </c>
      <c r="CP57" s="63"/>
      <c r="CQ57" s="163">
        <f t="shared" si="245"/>
        <v>0</v>
      </c>
      <c r="CR57" s="63"/>
      <c r="CS57" s="128">
        <f t="shared" si="246"/>
        <v>0</v>
      </c>
      <c r="CU57" s="200">
        <f t="shared" si="246"/>
        <v>0</v>
      </c>
    </row>
    <row r="58" spans="1:99" x14ac:dyDescent="0.2">
      <c r="A58" s="238"/>
      <c r="B58" s="162">
        <v>22</v>
      </c>
      <c r="C58" s="162" t="s">
        <v>98</v>
      </c>
      <c r="D58" s="162" t="s">
        <v>163</v>
      </c>
      <c r="E58" s="162" t="s">
        <v>2</v>
      </c>
      <c r="F58" s="162" t="s">
        <v>58</v>
      </c>
      <c r="G58" s="105">
        <v>409</v>
      </c>
      <c r="H58" s="162">
        <f t="shared" si="162"/>
        <v>181</v>
      </c>
      <c r="I58" s="170">
        <f t="shared" si="1137"/>
        <v>0.44254278728606355</v>
      </c>
      <c r="J58" s="63">
        <v>1</v>
      </c>
      <c r="K58" s="163">
        <f t="shared" si="1106"/>
        <v>2.4449877750611247E-3</v>
      </c>
      <c r="L58" s="63">
        <v>27</v>
      </c>
      <c r="M58" s="163">
        <f t="shared" si="1106"/>
        <v>6.6014669926650366E-2</v>
      </c>
      <c r="N58" s="63">
        <v>11</v>
      </c>
      <c r="O58" s="163">
        <f t="shared" si="1106"/>
        <v>2.6894865525672371E-2</v>
      </c>
      <c r="P58" s="63">
        <v>3</v>
      </c>
      <c r="Q58" s="163">
        <f t="shared" si="1106"/>
        <v>7.3349633251833741E-3</v>
      </c>
      <c r="R58" s="63">
        <v>20</v>
      </c>
      <c r="S58" s="163">
        <f t="shared" si="1106"/>
        <v>4.8899755501222497E-2</v>
      </c>
      <c r="T58" s="63"/>
      <c r="U58" s="163">
        <f t="shared" si="1106"/>
        <v>0</v>
      </c>
      <c r="V58" s="63">
        <v>99</v>
      </c>
      <c r="W58" s="163">
        <f t="shared" si="1106"/>
        <v>0.24205378973105135</v>
      </c>
      <c r="X58" s="63"/>
      <c r="Y58" s="163">
        <f t="shared" si="1106"/>
        <v>0</v>
      </c>
      <c r="Z58" s="63"/>
      <c r="AA58" s="163">
        <f t="shared" si="1106"/>
        <v>0</v>
      </c>
      <c r="AB58" s="63"/>
      <c r="AC58" s="163">
        <f t="shared" si="1106"/>
        <v>0</v>
      </c>
      <c r="AD58" s="63"/>
      <c r="AE58" s="163">
        <f t="shared" si="1106"/>
        <v>0</v>
      </c>
      <c r="AF58" s="63"/>
      <c r="AG58" s="163">
        <f t="shared" si="1106"/>
        <v>0</v>
      </c>
      <c r="AH58" s="63"/>
      <c r="AI58" s="163">
        <f t="shared" si="1106"/>
        <v>0</v>
      </c>
      <c r="AJ58" s="63"/>
      <c r="AK58" s="163">
        <f t="shared" si="1106"/>
        <v>0</v>
      </c>
      <c r="AL58" s="63"/>
      <c r="AM58" s="163">
        <f t="shared" si="1106"/>
        <v>0</v>
      </c>
      <c r="AN58" s="63"/>
      <c r="AO58" s="163">
        <f t="shared" si="1106"/>
        <v>0</v>
      </c>
      <c r="AP58" s="63"/>
      <c r="AQ58" s="163">
        <f t="shared" si="1106"/>
        <v>0</v>
      </c>
      <c r="AR58" s="63"/>
      <c r="AS58" s="163">
        <f t="shared" si="1116"/>
        <v>0</v>
      </c>
      <c r="AT58" s="63"/>
      <c r="AU58" s="163">
        <f t="shared" si="1117"/>
        <v>0</v>
      </c>
      <c r="AV58" s="63"/>
      <c r="AW58" s="163">
        <f t="shared" si="1118"/>
        <v>0</v>
      </c>
      <c r="AX58" s="63"/>
      <c r="AY58" s="163">
        <f t="shared" si="1118"/>
        <v>0</v>
      </c>
      <c r="AZ58" s="63"/>
      <c r="BA58" s="163">
        <f t="shared" si="1119"/>
        <v>0</v>
      </c>
      <c r="BB58" s="63"/>
      <c r="BC58" s="163">
        <f t="shared" si="1120"/>
        <v>0</v>
      </c>
      <c r="BD58" s="63"/>
      <c r="BE58" s="163">
        <f t="shared" si="1121"/>
        <v>0</v>
      </c>
      <c r="BF58" s="63"/>
      <c r="BG58" s="163">
        <f t="shared" si="1122"/>
        <v>0</v>
      </c>
      <c r="BH58" s="63"/>
      <c r="BI58" s="163">
        <f t="shared" si="1123"/>
        <v>0</v>
      </c>
      <c r="BJ58" s="63">
        <v>20</v>
      </c>
      <c r="BK58" s="163">
        <f t="shared" si="1124"/>
        <v>4.8899755501222497E-2</v>
      </c>
      <c r="BL58" s="63"/>
      <c r="BM58" s="163">
        <f t="shared" si="1125"/>
        <v>0</v>
      </c>
      <c r="BN58" s="63"/>
      <c r="BO58" s="163">
        <f t="shared" si="1126"/>
        <v>0</v>
      </c>
      <c r="BP58" s="63"/>
      <c r="BQ58" s="163">
        <f t="shared" si="1127"/>
        <v>0</v>
      </c>
      <c r="BR58" s="63"/>
      <c r="BS58" s="163">
        <f t="shared" si="1127"/>
        <v>0</v>
      </c>
      <c r="BT58" s="63"/>
      <c r="BU58" s="163">
        <f t="shared" si="1128"/>
        <v>0</v>
      </c>
      <c r="BV58" s="63"/>
      <c r="BW58" s="163">
        <f t="shared" si="1129"/>
        <v>0</v>
      </c>
      <c r="BX58" s="63"/>
      <c r="BY58" s="163">
        <f t="shared" si="1130"/>
        <v>0</v>
      </c>
      <c r="BZ58" s="63"/>
      <c r="CA58" s="163">
        <f t="shared" si="1131"/>
        <v>0</v>
      </c>
      <c r="CB58" s="63"/>
      <c r="CC58" s="163">
        <f t="shared" si="1132"/>
        <v>0</v>
      </c>
      <c r="CD58" s="63"/>
      <c r="CE58" s="163">
        <f t="shared" si="1132"/>
        <v>0</v>
      </c>
      <c r="CF58" s="63"/>
      <c r="CG58" s="163">
        <f t="shared" si="1133"/>
        <v>0</v>
      </c>
      <c r="CH58" s="63"/>
      <c r="CI58" s="163">
        <f t="shared" si="1134"/>
        <v>0</v>
      </c>
      <c r="CJ58" s="63"/>
      <c r="CK58" s="163">
        <f t="shared" si="1135"/>
        <v>0</v>
      </c>
      <c r="CL58" s="63"/>
      <c r="CM58" s="163">
        <f t="shared" si="1136"/>
        <v>0</v>
      </c>
      <c r="CN58" s="63"/>
      <c r="CO58" s="163">
        <f t="shared" si="244"/>
        <v>0</v>
      </c>
      <c r="CP58" s="63"/>
      <c r="CQ58" s="163">
        <f t="shared" si="245"/>
        <v>0</v>
      </c>
      <c r="CR58" s="63"/>
      <c r="CS58" s="128">
        <f t="shared" si="246"/>
        <v>0</v>
      </c>
      <c r="CU58" s="200">
        <f t="shared" si="246"/>
        <v>0</v>
      </c>
    </row>
    <row r="59" spans="1:99" x14ac:dyDescent="0.2">
      <c r="A59" s="238"/>
      <c r="B59" s="162">
        <v>40</v>
      </c>
      <c r="C59" s="162" t="s">
        <v>156</v>
      </c>
      <c r="D59" s="162" t="s">
        <v>157</v>
      </c>
      <c r="E59" s="162" t="s">
        <v>5</v>
      </c>
      <c r="F59" s="162" t="s">
        <v>60</v>
      </c>
      <c r="G59" s="105">
        <v>372</v>
      </c>
      <c r="H59" s="162">
        <f t="shared" si="162"/>
        <v>262</v>
      </c>
      <c r="I59" s="170">
        <f t="shared" si="1137"/>
        <v>0.70430107526881724</v>
      </c>
      <c r="J59" s="63">
        <v>12</v>
      </c>
      <c r="K59" s="163">
        <f t="shared" si="1106"/>
        <v>3.2258064516129031E-2</v>
      </c>
      <c r="L59" s="63">
        <v>26</v>
      </c>
      <c r="M59" s="163">
        <f t="shared" si="1106"/>
        <v>6.9892473118279563E-2</v>
      </c>
      <c r="N59" s="63">
        <v>40</v>
      </c>
      <c r="O59" s="163">
        <f t="shared" si="1106"/>
        <v>0.10752688172043011</v>
      </c>
      <c r="P59" s="63">
        <v>2</v>
      </c>
      <c r="Q59" s="163">
        <f t="shared" si="1106"/>
        <v>5.3763440860215058E-3</v>
      </c>
      <c r="R59" s="63">
        <v>21</v>
      </c>
      <c r="S59" s="163">
        <f t="shared" si="1106"/>
        <v>5.6451612903225805E-2</v>
      </c>
      <c r="T59" s="63"/>
      <c r="U59" s="163">
        <f t="shared" si="1106"/>
        <v>0</v>
      </c>
      <c r="V59" s="63">
        <v>161</v>
      </c>
      <c r="W59" s="163">
        <f t="shared" si="1106"/>
        <v>0.43279569892473119</v>
      </c>
      <c r="X59" s="63"/>
      <c r="Y59" s="163">
        <f t="shared" si="1106"/>
        <v>0</v>
      </c>
      <c r="Z59" s="63"/>
      <c r="AA59" s="163">
        <f t="shared" si="1106"/>
        <v>0</v>
      </c>
      <c r="AB59" s="63"/>
      <c r="AC59" s="163">
        <f t="shared" si="1106"/>
        <v>0</v>
      </c>
      <c r="AD59" s="63"/>
      <c r="AE59" s="163">
        <f t="shared" si="1106"/>
        <v>0</v>
      </c>
      <c r="AF59" s="63"/>
      <c r="AG59" s="163">
        <f t="shared" si="1106"/>
        <v>0</v>
      </c>
      <c r="AH59" s="63"/>
      <c r="AI59" s="163">
        <f t="shared" si="1106"/>
        <v>0</v>
      </c>
      <c r="AJ59" s="63"/>
      <c r="AK59" s="163">
        <f t="shared" si="1106"/>
        <v>0</v>
      </c>
      <c r="AL59" s="63"/>
      <c r="AM59" s="163">
        <f t="shared" si="1106"/>
        <v>0</v>
      </c>
      <c r="AN59" s="63"/>
      <c r="AO59" s="163">
        <f t="shared" si="1106"/>
        <v>0</v>
      </c>
      <c r="AP59" s="63"/>
      <c r="AQ59" s="163">
        <f t="shared" si="1106"/>
        <v>0</v>
      </c>
      <c r="AR59" s="63"/>
      <c r="AS59" s="163">
        <f t="shared" si="1116"/>
        <v>0</v>
      </c>
      <c r="AT59" s="63"/>
      <c r="AU59" s="163">
        <f t="shared" si="1117"/>
        <v>0</v>
      </c>
      <c r="AV59" s="63"/>
      <c r="AW59" s="163">
        <f t="shared" si="1118"/>
        <v>0</v>
      </c>
      <c r="AX59" s="63"/>
      <c r="AY59" s="163">
        <f t="shared" si="1118"/>
        <v>0</v>
      </c>
      <c r="AZ59" s="63"/>
      <c r="BA59" s="163">
        <f t="shared" si="1119"/>
        <v>0</v>
      </c>
      <c r="BB59" s="63"/>
      <c r="BC59" s="163">
        <f t="shared" si="1120"/>
        <v>0</v>
      </c>
      <c r="BD59" s="63"/>
      <c r="BE59" s="163">
        <f t="shared" si="1121"/>
        <v>0</v>
      </c>
      <c r="BF59" s="63"/>
      <c r="BG59" s="163">
        <f t="shared" si="1122"/>
        <v>0</v>
      </c>
      <c r="BH59" s="63"/>
      <c r="BI59" s="163">
        <f t="shared" si="1123"/>
        <v>0</v>
      </c>
      <c r="BJ59" s="63"/>
      <c r="BK59" s="163">
        <f t="shared" si="1124"/>
        <v>0</v>
      </c>
      <c r="BL59" s="63"/>
      <c r="BM59" s="163">
        <f t="shared" si="1125"/>
        <v>0</v>
      </c>
      <c r="BN59" s="63"/>
      <c r="BO59" s="163">
        <f t="shared" si="1126"/>
        <v>0</v>
      </c>
      <c r="BP59" s="63"/>
      <c r="BQ59" s="163">
        <f t="shared" si="1127"/>
        <v>0</v>
      </c>
      <c r="BR59" s="63"/>
      <c r="BS59" s="163">
        <f t="shared" si="1127"/>
        <v>0</v>
      </c>
      <c r="BT59" s="63"/>
      <c r="BU59" s="163">
        <f t="shared" si="1128"/>
        <v>0</v>
      </c>
      <c r="BV59" s="63"/>
      <c r="BW59" s="163">
        <f t="shared" si="1129"/>
        <v>0</v>
      </c>
      <c r="BX59" s="63"/>
      <c r="BY59" s="163">
        <f t="shared" si="1130"/>
        <v>0</v>
      </c>
      <c r="BZ59" s="63"/>
      <c r="CA59" s="163">
        <f t="shared" si="1131"/>
        <v>0</v>
      </c>
      <c r="CB59" s="63"/>
      <c r="CC59" s="163">
        <f t="shared" si="1132"/>
        <v>0</v>
      </c>
      <c r="CD59" s="63"/>
      <c r="CE59" s="163">
        <f t="shared" si="1132"/>
        <v>0</v>
      </c>
      <c r="CF59" s="63"/>
      <c r="CG59" s="163">
        <f t="shared" si="1133"/>
        <v>0</v>
      </c>
      <c r="CH59" s="63"/>
      <c r="CI59" s="163">
        <f t="shared" si="1134"/>
        <v>0</v>
      </c>
      <c r="CJ59" s="63"/>
      <c r="CK59" s="163">
        <f t="shared" si="1135"/>
        <v>0</v>
      </c>
      <c r="CL59" s="63"/>
      <c r="CM59" s="163">
        <f t="shared" si="1136"/>
        <v>0</v>
      </c>
      <c r="CN59" s="63"/>
      <c r="CO59" s="163">
        <f t="shared" si="244"/>
        <v>0</v>
      </c>
      <c r="CP59" s="63"/>
      <c r="CQ59" s="163">
        <f t="shared" si="245"/>
        <v>0</v>
      </c>
      <c r="CR59" s="63"/>
      <c r="CS59" s="128">
        <f t="shared" si="246"/>
        <v>0</v>
      </c>
      <c r="CU59" s="200">
        <f t="shared" si="246"/>
        <v>0</v>
      </c>
    </row>
    <row r="60" spans="1:99" x14ac:dyDescent="0.2">
      <c r="A60" s="238"/>
      <c r="B60" s="162">
        <v>66</v>
      </c>
      <c r="C60" s="162" t="s">
        <v>87</v>
      </c>
      <c r="D60" s="162" t="s">
        <v>86</v>
      </c>
      <c r="E60" s="162" t="s">
        <v>1</v>
      </c>
      <c r="F60" s="162" t="s">
        <v>60</v>
      </c>
      <c r="G60" s="105">
        <v>364</v>
      </c>
      <c r="H60" s="162">
        <f t="shared" si="162"/>
        <v>302</v>
      </c>
      <c r="I60" s="171">
        <f t="shared" si="1137"/>
        <v>0.82967032967032972</v>
      </c>
      <c r="J60" s="63">
        <v>5</v>
      </c>
      <c r="K60" s="163">
        <f t="shared" si="1106"/>
        <v>1.3736263736263736E-2</v>
      </c>
      <c r="L60" s="63">
        <v>70</v>
      </c>
      <c r="M60" s="163">
        <f t="shared" si="1106"/>
        <v>0.19230769230769232</v>
      </c>
      <c r="N60" s="63">
        <v>7</v>
      </c>
      <c r="O60" s="163">
        <f t="shared" si="1106"/>
        <v>1.9230769230769232E-2</v>
      </c>
      <c r="P60" s="63">
        <v>1</v>
      </c>
      <c r="Q60" s="163">
        <f t="shared" si="1106"/>
        <v>2.7472527472527475E-3</v>
      </c>
      <c r="R60" s="63">
        <v>26</v>
      </c>
      <c r="S60" s="163">
        <f t="shared" si="1106"/>
        <v>7.1428571428571425E-2</v>
      </c>
      <c r="T60" s="63"/>
      <c r="U60" s="163">
        <f t="shared" si="1106"/>
        <v>0</v>
      </c>
      <c r="V60" s="63">
        <v>192</v>
      </c>
      <c r="W60" s="163">
        <f t="shared" si="1106"/>
        <v>0.52747252747252749</v>
      </c>
      <c r="X60" s="63"/>
      <c r="Y60" s="163">
        <f t="shared" si="1106"/>
        <v>0</v>
      </c>
      <c r="Z60" s="63"/>
      <c r="AA60" s="163">
        <f t="shared" si="1106"/>
        <v>0</v>
      </c>
      <c r="AB60" s="63"/>
      <c r="AC60" s="163">
        <f t="shared" si="1106"/>
        <v>0</v>
      </c>
      <c r="AD60" s="63"/>
      <c r="AE60" s="163">
        <f t="shared" si="1106"/>
        <v>0</v>
      </c>
      <c r="AF60" s="63"/>
      <c r="AG60" s="163">
        <f t="shared" si="1106"/>
        <v>0</v>
      </c>
      <c r="AH60" s="63"/>
      <c r="AI60" s="163">
        <f t="shared" si="1106"/>
        <v>0</v>
      </c>
      <c r="AJ60" s="63"/>
      <c r="AK60" s="163">
        <f t="shared" si="1106"/>
        <v>0</v>
      </c>
      <c r="AL60" s="63"/>
      <c r="AM60" s="163">
        <f t="shared" si="1106"/>
        <v>0</v>
      </c>
      <c r="AN60" s="63"/>
      <c r="AO60" s="163">
        <f t="shared" si="1106"/>
        <v>0</v>
      </c>
      <c r="AP60" s="63"/>
      <c r="AQ60" s="163">
        <f t="shared" si="1106"/>
        <v>0</v>
      </c>
      <c r="AR60" s="63"/>
      <c r="AS60" s="163">
        <f t="shared" si="1116"/>
        <v>0</v>
      </c>
      <c r="AT60" s="63"/>
      <c r="AU60" s="163">
        <f t="shared" si="1117"/>
        <v>0</v>
      </c>
      <c r="AV60" s="63"/>
      <c r="AW60" s="163">
        <f t="shared" si="1118"/>
        <v>0</v>
      </c>
      <c r="AX60" s="63"/>
      <c r="AY60" s="163">
        <f t="shared" si="1118"/>
        <v>0</v>
      </c>
      <c r="AZ60" s="63"/>
      <c r="BA60" s="163">
        <f t="shared" si="1119"/>
        <v>0</v>
      </c>
      <c r="BB60" s="63"/>
      <c r="BC60" s="163">
        <f t="shared" si="1120"/>
        <v>0</v>
      </c>
      <c r="BD60" s="63"/>
      <c r="BE60" s="163">
        <f t="shared" si="1121"/>
        <v>0</v>
      </c>
      <c r="BF60" s="63"/>
      <c r="BG60" s="163">
        <f t="shared" si="1122"/>
        <v>0</v>
      </c>
      <c r="BH60" s="63"/>
      <c r="BI60" s="163">
        <f t="shared" si="1123"/>
        <v>0</v>
      </c>
      <c r="BJ60" s="63">
        <v>1</v>
      </c>
      <c r="BK60" s="163">
        <f t="shared" si="1124"/>
        <v>2.7472527472527475E-3</v>
      </c>
      <c r="BL60" s="63"/>
      <c r="BM60" s="163">
        <f t="shared" si="1125"/>
        <v>0</v>
      </c>
      <c r="BN60" s="63"/>
      <c r="BO60" s="163">
        <f t="shared" si="1126"/>
        <v>0</v>
      </c>
      <c r="BP60" s="63"/>
      <c r="BQ60" s="163">
        <f t="shared" si="1127"/>
        <v>0</v>
      </c>
      <c r="BR60" s="63"/>
      <c r="BS60" s="163">
        <f t="shared" si="1127"/>
        <v>0</v>
      </c>
      <c r="BT60" s="63"/>
      <c r="BU60" s="163">
        <f t="shared" si="1128"/>
        <v>0</v>
      </c>
      <c r="BV60" s="63"/>
      <c r="BW60" s="163">
        <f t="shared" si="1129"/>
        <v>0</v>
      </c>
      <c r="BX60" s="63"/>
      <c r="BY60" s="163">
        <f t="shared" si="1130"/>
        <v>0</v>
      </c>
      <c r="BZ60" s="63"/>
      <c r="CA60" s="163">
        <f t="shared" si="1131"/>
        <v>0</v>
      </c>
      <c r="CB60" s="63"/>
      <c r="CC60" s="163">
        <f t="shared" si="1132"/>
        <v>0</v>
      </c>
      <c r="CD60" s="63"/>
      <c r="CE60" s="163">
        <f t="shared" si="1132"/>
        <v>0</v>
      </c>
      <c r="CF60" s="63"/>
      <c r="CG60" s="163">
        <f t="shared" si="1133"/>
        <v>0</v>
      </c>
      <c r="CH60" s="63"/>
      <c r="CI60" s="163">
        <f t="shared" si="1134"/>
        <v>0</v>
      </c>
      <c r="CJ60" s="63"/>
      <c r="CK60" s="163">
        <f t="shared" si="1135"/>
        <v>0</v>
      </c>
      <c r="CL60" s="63"/>
      <c r="CM60" s="163">
        <f t="shared" si="1136"/>
        <v>0</v>
      </c>
      <c r="CN60" s="63"/>
      <c r="CO60" s="163">
        <f t="shared" si="244"/>
        <v>0</v>
      </c>
      <c r="CP60" s="63"/>
      <c r="CQ60" s="163">
        <f t="shared" si="245"/>
        <v>0</v>
      </c>
      <c r="CR60" s="63"/>
      <c r="CS60" s="128">
        <f t="shared" si="246"/>
        <v>0</v>
      </c>
      <c r="CU60" s="200">
        <f t="shared" si="246"/>
        <v>0</v>
      </c>
    </row>
    <row r="61" spans="1:99" x14ac:dyDescent="0.2">
      <c r="A61" s="238"/>
      <c r="B61" s="162">
        <v>52</v>
      </c>
      <c r="C61" s="162" t="s">
        <v>94</v>
      </c>
      <c r="D61" s="162" t="s">
        <v>155</v>
      </c>
      <c r="E61" s="162" t="s">
        <v>2</v>
      </c>
      <c r="F61" s="162" t="s">
        <v>60</v>
      </c>
      <c r="G61" s="105">
        <v>347</v>
      </c>
      <c r="H61" s="162">
        <f t="shared" si="162"/>
        <v>240</v>
      </c>
      <c r="I61" s="171">
        <f t="shared" si="1137"/>
        <v>0.69164265129683</v>
      </c>
      <c r="J61" s="63">
        <v>8</v>
      </c>
      <c r="K61" s="163">
        <f t="shared" si="1106"/>
        <v>2.3054755043227664E-2</v>
      </c>
      <c r="L61" s="63">
        <v>67</v>
      </c>
      <c r="M61" s="163">
        <f t="shared" si="1106"/>
        <v>0.1930835734870317</v>
      </c>
      <c r="N61" s="63">
        <v>12</v>
      </c>
      <c r="O61" s="163">
        <f t="shared" si="1106"/>
        <v>3.4582132564841501E-2</v>
      </c>
      <c r="P61" s="63"/>
      <c r="Q61" s="163">
        <f t="shared" si="1106"/>
        <v>0</v>
      </c>
      <c r="R61" s="63">
        <v>26</v>
      </c>
      <c r="S61" s="163">
        <f t="shared" si="1106"/>
        <v>7.492795389048991E-2</v>
      </c>
      <c r="T61" s="63"/>
      <c r="U61" s="163">
        <f t="shared" si="1106"/>
        <v>0</v>
      </c>
      <c r="V61" s="63">
        <v>126</v>
      </c>
      <c r="W61" s="163">
        <f t="shared" si="1106"/>
        <v>0.36311239193083572</v>
      </c>
      <c r="X61" s="63"/>
      <c r="Y61" s="163">
        <f t="shared" si="1106"/>
        <v>0</v>
      </c>
      <c r="Z61" s="63"/>
      <c r="AA61" s="163">
        <f t="shared" si="1106"/>
        <v>0</v>
      </c>
      <c r="AB61" s="63"/>
      <c r="AC61" s="163">
        <f t="shared" si="1106"/>
        <v>0</v>
      </c>
      <c r="AD61" s="63"/>
      <c r="AE61" s="163">
        <f t="shared" si="1106"/>
        <v>0</v>
      </c>
      <c r="AF61" s="63"/>
      <c r="AG61" s="163">
        <f t="shared" si="1106"/>
        <v>0</v>
      </c>
      <c r="AH61" s="63"/>
      <c r="AI61" s="163">
        <f t="shared" si="1106"/>
        <v>0</v>
      </c>
      <c r="AJ61" s="63"/>
      <c r="AK61" s="163">
        <f t="shared" si="1106"/>
        <v>0</v>
      </c>
      <c r="AL61" s="63"/>
      <c r="AM61" s="163">
        <f t="shared" si="1106"/>
        <v>0</v>
      </c>
      <c r="AN61" s="63"/>
      <c r="AO61" s="163">
        <f t="shared" si="1106"/>
        <v>0</v>
      </c>
      <c r="AP61" s="63"/>
      <c r="AQ61" s="163">
        <f t="shared" si="1106"/>
        <v>0</v>
      </c>
      <c r="AR61" s="63"/>
      <c r="AS61" s="163">
        <f t="shared" si="1116"/>
        <v>0</v>
      </c>
      <c r="AT61" s="63"/>
      <c r="AU61" s="163">
        <f t="shared" si="1117"/>
        <v>0</v>
      </c>
      <c r="AV61" s="63"/>
      <c r="AW61" s="163">
        <f t="shared" si="1118"/>
        <v>0</v>
      </c>
      <c r="AX61" s="63"/>
      <c r="AY61" s="163">
        <f t="shared" si="1118"/>
        <v>0</v>
      </c>
      <c r="AZ61" s="63"/>
      <c r="BA61" s="163">
        <f t="shared" si="1119"/>
        <v>0</v>
      </c>
      <c r="BB61" s="63"/>
      <c r="BC61" s="163">
        <f t="shared" si="1120"/>
        <v>0</v>
      </c>
      <c r="BD61" s="63"/>
      <c r="BE61" s="163">
        <f t="shared" si="1121"/>
        <v>0</v>
      </c>
      <c r="BF61" s="63"/>
      <c r="BG61" s="163">
        <f t="shared" si="1122"/>
        <v>0</v>
      </c>
      <c r="BH61" s="63"/>
      <c r="BI61" s="163">
        <f t="shared" si="1123"/>
        <v>0</v>
      </c>
      <c r="BJ61" s="63">
        <v>1</v>
      </c>
      <c r="BK61" s="163">
        <f t="shared" si="1124"/>
        <v>2.881844380403458E-3</v>
      </c>
      <c r="BL61" s="63"/>
      <c r="BM61" s="163">
        <f t="shared" si="1125"/>
        <v>0</v>
      </c>
      <c r="BN61" s="63"/>
      <c r="BO61" s="163">
        <f t="shared" si="1126"/>
        <v>0</v>
      </c>
      <c r="BP61" s="63"/>
      <c r="BQ61" s="163">
        <f t="shared" si="1127"/>
        <v>0</v>
      </c>
      <c r="BR61" s="63"/>
      <c r="BS61" s="163">
        <f t="shared" si="1127"/>
        <v>0</v>
      </c>
      <c r="BT61" s="63"/>
      <c r="BU61" s="163">
        <f t="shared" si="1128"/>
        <v>0</v>
      </c>
      <c r="BV61" s="63"/>
      <c r="BW61" s="163">
        <f t="shared" si="1129"/>
        <v>0</v>
      </c>
      <c r="BX61" s="63"/>
      <c r="BY61" s="163">
        <f t="shared" si="1130"/>
        <v>0</v>
      </c>
      <c r="BZ61" s="63"/>
      <c r="CA61" s="163">
        <f t="shared" si="1131"/>
        <v>0</v>
      </c>
      <c r="CB61" s="63"/>
      <c r="CC61" s="163">
        <f t="shared" si="1132"/>
        <v>0</v>
      </c>
      <c r="CD61" s="63"/>
      <c r="CE61" s="163">
        <f t="shared" si="1132"/>
        <v>0</v>
      </c>
      <c r="CF61" s="63"/>
      <c r="CG61" s="163">
        <f t="shared" si="1133"/>
        <v>0</v>
      </c>
      <c r="CH61" s="63"/>
      <c r="CI61" s="163">
        <f t="shared" si="1134"/>
        <v>0</v>
      </c>
      <c r="CJ61" s="63"/>
      <c r="CK61" s="163">
        <f t="shared" si="1135"/>
        <v>0</v>
      </c>
      <c r="CL61" s="63"/>
      <c r="CM61" s="163">
        <f t="shared" si="1136"/>
        <v>0</v>
      </c>
      <c r="CN61" s="63"/>
      <c r="CO61" s="163">
        <f t="shared" si="244"/>
        <v>0</v>
      </c>
      <c r="CP61" s="63"/>
      <c r="CQ61" s="163">
        <f t="shared" si="245"/>
        <v>0</v>
      </c>
      <c r="CR61" s="63"/>
      <c r="CS61" s="128">
        <f t="shared" si="246"/>
        <v>0</v>
      </c>
      <c r="CU61" s="200">
        <f t="shared" si="246"/>
        <v>0</v>
      </c>
    </row>
    <row r="62" spans="1:99" x14ac:dyDescent="0.2">
      <c r="A62" s="238"/>
      <c r="B62" s="162">
        <v>34</v>
      </c>
      <c r="C62" s="162" t="s">
        <v>123</v>
      </c>
      <c r="D62" s="162" t="s">
        <v>124</v>
      </c>
      <c r="E62" s="162" t="s">
        <v>3</v>
      </c>
      <c r="F62" s="162" t="s">
        <v>125</v>
      </c>
      <c r="G62" s="105">
        <v>167</v>
      </c>
      <c r="H62" s="162">
        <f t="shared" si="162"/>
        <v>83</v>
      </c>
      <c r="I62" s="171">
        <f t="shared" si="1137"/>
        <v>0.49700598802395207</v>
      </c>
      <c r="J62" s="63">
        <v>12</v>
      </c>
      <c r="K62" s="163">
        <f t="shared" si="1106"/>
        <v>7.1856287425149698E-2</v>
      </c>
      <c r="L62" s="63">
        <v>30</v>
      </c>
      <c r="M62" s="163">
        <f t="shared" si="1106"/>
        <v>0.17964071856287425</v>
      </c>
      <c r="N62" s="63"/>
      <c r="O62" s="163">
        <f t="shared" si="1106"/>
        <v>0</v>
      </c>
      <c r="P62" s="63"/>
      <c r="Q62" s="163">
        <f t="shared" si="1106"/>
        <v>0</v>
      </c>
      <c r="R62" s="63">
        <v>9</v>
      </c>
      <c r="S62" s="163">
        <f t="shared" si="1106"/>
        <v>5.3892215568862277E-2</v>
      </c>
      <c r="T62" s="63"/>
      <c r="U62" s="163">
        <f t="shared" si="1106"/>
        <v>0</v>
      </c>
      <c r="V62" s="63">
        <v>29</v>
      </c>
      <c r="W62" s="163">
        <f t="shared" si="1106"/>
        <v>0.17365269461077845</v>
      </c>
      <c r="X62" s="63"/>
      <c r="Y62" s="163">
        <f t="shared" si="1106"/>
        <v>0</v>
      </c>
      <c r="Z62" s="63"/>
      <c r="AA62" s="163">
        <f t="shared" si="1106"/>
        <v>0</v>
      </c>
      <c r="AB62" s="63"/>
      <c r="AC62" s="163">
        <f t="shared" si="1106"/>
        <v>0</v>
      </c>
      <c r="AD62" s="63"/>
      <c r="AE62" s="163">
        <f t="shared" si="1106"/>
        <v>0</v>
      </c>
      <c r="AF62" s="63"/>
      <c r="AG62" s="163">
        <f t="shared" si="1106"/>
        <v>0</v>
      </c>
      <c r="AH62" s="63"/>
      <c r="AI62" s="163">
        <f t="shared" si="1106"/>
        <v>0</v>
      </c>
      <c r="AJ62" s="63"/>
      <c r="AK62" s="163">
        <f t="shared" si="1106"/>
        <v>0</v>
      </c>
      <c r="AL62" s="63"/>
      <c r="AM62" s="163">
        <f t="shared" si="1106"/>
        <v>0</v>
      </c>
      <c r="AN62" s="63"/>
      <c r="AO62" s="163">
        <f t="shared" si="1106"/>
        <v>0</v>
      </c>
      <c r="AP62" s="63"/>
      <c r="AQ62" s="163">
        <f t="shared" si="1106"/>
        <v>0</v>
      </c>
      <c r="AR62" s="63"/>
      <c r="AS62" s="163">
        <f t="shared" si="1116"/>
        <v>0</v>
      </c>
      <c r="AT62" s="63"/>
      <c r="AU62" s="163">
        <f t="shared" si="1117"/>
        <v>0</v>
      </c>
      <c r="AV62" s="63"/>
      <c r="AW62" s="163">
        <f t="shared" si="1118"/>
        <v>0</v>
      </c>
      <c r="AX62" s="63"/>
      <c r="AY62" s="163">
        <f t="shared" si="1118"/>
        <v>0</v>
      </c>
      <c r="AZ62" s="63"/>
      <c r="BA62" s="163">
        <f t="shared" si="1119"/>
        <v>0</v>
      </c>
      <c r="BB62" s="63"/>
      <c r="BC62" s="163">
        <f t="shared" si="1120"/>
        <v>0</v>
      </c>
      <c r="BD62" s="63"/>
      <c r="BE62" s="163">
        <f t="shared" si="1121"/>
        <v>0</v>
      </c>
      <c r="BF62" s="63"/>
      <c r="BG62" s="163">
        <f t="shared" si="1122"/>
        <v>0</v>
      </c>
      <c r="BH62" s="63"/>
      <c r="BI62" s="163">
        <f t="shared" si="1123"/>
        <v>0</v>
      </c>
      <c r="BJ62" s="63">
        <v>3</v>
      </c>
      <c r="BK62" s="163">
        <f t="shared" si="1124"/>
        <v>1.7964071856287425E-2</v>
      </c>
      <c r="BL62" s="63"/>
      <c r="BM62" s="163">
        <f t="shared" si="1125"/>
        <v>0</v>
      </c>
      <c r="BN62" s="63"/>
      <c r="BO62" s="163">
        <f t="shared" si="1126"/>
        <v>0</v>
      </c>
      <c r="BP62" s="63"/>
      <c r="BQ62" s="163">
        <f t="shared" si="1127"/>
        <v>0</v>
      </c>
      <c r="BR62" s="63"/>
      <c r="BS62" s="163">
        <f t="shared" si="1127"/>
        <v>0</v>
      </c>
      <c r="BT62" s="63"/>
      <c r="BU62" s="163">
        <f t="shared" si="1128"/>
        <v>0</v>
      </c>
      <c r="BV62" s="63"/>
      <c r="BW62" s="163">
        <f t="shared" si="1129"/>
        <v>0</v>
      </c>
      <c r="BX62" s="63"/>
      <c r="BY62" s="163">
        <f t="shared" si="1130"/>
        <v>0</v>
      </c>
      <c r="BZ62" s="63"/>
      <c r="CA62" s="163">
        <f t="shared" si="1131"/>
        <v>0</v>
      </c>
      <c r="CB62" s="63"/>
      <c r="CC62" s="163">
        <f t="shared" si="1132"/>
        <v>0</v>
      </c>
      <c r="CD62" s="63"/>
      <c r="CE62" s="163">
        <f t="shared" si="1132"/>
        <v>0</v>
      </c>
      <c r="CF62" s="63"/>
      <c r="CG62" s="163">
        <f t="shared" si="1133"/>
        <v>0</v>
      </c>
      <c r="CH62" s="63"/>
      <c r="CI62" s="163">
        <f t="shared" si="1134"/>
        <v>0</v>
      </c>
      <c r="CJ62" s="63"/>
      <c r="CK62" s="163">
        <f t="shared" si="1135"/>
        <v>0</v>
      </c>
      <c r="CL62" s="63"/>
      <c r="CM62" s="163">
        <f t="shared" si="1136"/>
        <v>0</v>
      </c>
      <c r="CN62" s="63"/>
      <c r="CO62" s="163">
        <f t="shared" si="244"/>
        <v>0</v>
      </c>
      <c r="CP62" s="63"/>
      <c r="CQ62" s="163">
        <f t="shared" si="245"/>
        <v>0</v>
      </c>
      <c r="CR62" s="63"/>
      <c r="CS62" s="128">
        <f t="shared" si="246"/>
        <v>0</v>
      </c>
      <c r="CU62" s="200">
        <f t="shared" si="246"/>
        <v>0</v>
      </c>
    </row>
    <row r="63" spans="1:99" x14ac:dyDescent="0.2">
      <c r="A63" s="238"/>
      <c r="B63" s="162">
        <v>11</v>
      </c>
      <c r="C63" s="162" t="s">
        <v>128</v>
      </c>
      <c r="D63" s="162" t="s">
        <v>129</v>
      </c>
      <c r="E63" s="162" t="s">
        <v>7</v>
      </c>
      <c r="F63" s="162" t="s">
        <v>125</v>
      </c>
      <c r="G63" s="105">
        <v>151</v>
      </c>
      <c r="H63" s="162">
        <f t="shared" si="162"/>
        <v>45</v>
      </c>
      <c r="I63" s="171">
        <f t="shared" si="1137"/>
        <v>0.29801324503311261</v>
      </c>
      <c r="J63" s="63">
        <v>6</v>
      </c>
      <c r="K63" s="163">
        <f t="shared" si="1106"/>
        <v>3.9735099337748346E-2</v>
      </c>
      <c r="L63" s="63">
        <v>9</v>
      </c>
      <c r="M63" s="163">
        <f t="shared" si="1106"/>
        <v>5.9602649006622516E-2</v>
      </c>
      <c r="N63" s="63">
        <v>10</v>
      </c>
      <c r="O63" s="163">
        <f t="shared" si="1106"/>
        <v>6.6225165562913912E-2</v>
      </c>
      <c r="P63" s="63"/>
      <c r="Q63" s="163">
        <f t="shared" si="1106"/>
        <v>0</v>
      </c>
      <c r="R63" s="63">
        <v>8</v>
      </c>
      <c r="S63" s="163">
        <f t="shared" si="1106"/>
        <v>5.2980132450331126E-2</v>
      </c>
      <c r="T63" s="63"/>
      <c r="U63" s="163">
        <f t="shared" si="1106"/>
        <v>0</v>
      </c>
      <c r="V63" s="63">
        <v>11</v>
      </c>
      <c r="W63" s="163">
        <f t="shared" si="1106"/>
        <v>7.2847682119205295E-2</v>
      </c>
      <c r="X63" s="63"/>
      <c r="Y63" s="163">
        <f t="shared" si="1106"/>
        <v>0</v>
      </c>
      <c r="Z63" s="63"/>
      <c r="AA63" s="163">
        <f t="shared" si="1106"/>
        <v>0</v>
      </c>
      <c r="AB63" s="63"/>
      <c r="AC63" s="163">
        <f t="shared" si="1106"/>
        <v>0</v>
      </c>
      <c r="AD63" s="63"/>
      <c r="AE63" s="163">
        <f t="shared" si="1106"/>
        <v>0</v>
      </c>
      <c r="AF63" s="63"/>
      <c r="AG63" s="163">
        <f t="shared" si="1106"/>
        <v>0</v>
      </c>
      <c r="AH63" s="63"/>
      <c r="AI63" s="163">
        <f t="shared" si="1106"/>
        <v>0</v>
      </c>
      <c r="AJ63" s="63"/>
      <c r="AK63" s="163">
        <f t="shared" si="1106"/>
        <v>0</v>
      </c>
      <c r="AL63" s="63"/>
      <c r="AM63" s="163">
        <f t="shared" si="1106"/>
        <v>0</v>
      </c>
      <c r="AN63" s="63"/>
      <c r="AO63" s="163">
        <f t="shared" si="1106"/>
        <v>0</v>
      </c>
      <c r="AP63" s="63"/>
      <c r="AQ63" s="163">
        <f t="shared" si="1106"/>
        <v>0</v>
      </c>
      <c r="AR63" s="63"/>
      <c r="AS63" s="163">
        <f t="shared" si="1116"/>
        <v>0</v>
      </c>
      <c r="AT63" s="63"/>
      <c r="AU63" s="163">
        <f t="shared" si="1117"/>
        <v>0</v>
      </c>
      <c r="AV63" s="63"/>
      <c r="AW63" s="163">
        <f t="shared" si="1118"/>
        <v>0</v>
      </c>
      <c r="AX63" s="63"/>
      <c r="AY63" s="163">
        <f t="shared" si="1118"/>
        <v>0</v>
      </c>
      <c r="AZ63" s="63"/>
      <c r="BA63" s="163">
        <f t="shared" si="1119"/>
        <v>0</v>
      </c>
      <c r="BB63" s="63"/>
      <c r="BC63" s="163">
        <f t="shared" si="1120"/>
        <v>0</v>
      </c>
      <c r="BD63" s="63"/>
      <c r="BE63" s="163">
        <f t="shared" si="1121"/>
        <v>0</v>
      </c>
      <c r="BF63" s="63"/>
      <c r="BG63" s="163">
        <f t="shared" si="1122"/>
        <v>0</v>
      </c>
      <c r="BH63" s="63"/>
      <c r="BI63" s="163">
        <f t="shared" si="1123"/>
        <v>0</v>
      </c>
      <c r="BJ63" s="63">
        <v>1</v>
      </c>
      <c r="BK63" s="163">
        <f t="shared" si="1124"/>
        <v>6.6225165562913907E-3</v>
      </c>
      <c r="BL63" s="63"/>
      <c r="BM63" s="163">
        <f t="shared" si="1125"/>
        <v>0</v>
      </c>
      <c r="BN63" s="63"/>
      <c r="BO63" s="163">
        <f t="shared" si="1126"/>
        <v>0</v>
      </c>
      <c r="BP63" s="63"/>
      <c r="BQ63" s="163">
        <f t="shared" si="1127"/>
        <v>0</v>
      </c>
      <c r="BR63" s="63"/>
      <c r="BS63" s="163">
        <f t="shared" si="1127"/>
        <v>0</v>
      </c>
      <c r="BT63" s="63"/>
      <c r="BU63" s="163">
        <f t="shared" si="1128"/>
        <v>0</v>
      </c>
      <c r="BV63" s="63"/>
      <c r="BW63" s="163">
        <f t="shared" si="1129"/>
        <v>0</v>
      </c>
      <c r="BX63" s="63"/>
      <c r="BY63" s="163">
        <f t="shared" si="1130"/>
        <v>0</v>
      </c>
      <c r="BZ63" s="63"/>
      <c r="CA63" s="163">
        <f t="shared" si="1131"/>
        <v>0</v>
      </c>
      <c r="CB63" s="63"/>
      <c r="CC63" s="163">
        <f t="shared" si="1132"/>
        <v>0</v>
      </c>
      <c r="CD63" s="63"/>
      <c r="CE63" s="163">
        <f t="shared" si="1132"/>
        <v>0</v>
      </c>
      <c r="CF63" s="63"/>
      <c r="CG63" s="163">
        <f t="shared" si="1133"/>
        <v>0</v>
      </c>
      <c r="CH63" s="63"/>
      <c r="CI63" s="163">
        <f t="shared" si="1134"/>
        <v>0</v>
      </c>
      <c r="CJ63" s="63"/>
      <c r="CK63" s="163">
        <f t="shared" si="1135"/>
        <v>0</v>
      </c>
      <c r="CL63" s="63"/>
      <c r="CM63" s="163">
        <f t="shared" si="1136"/>
        <v>0</v>
      </c>
      <c r="CN63" s="63"/>
      <c r="CO63" s="163">
        <f t="shared" si="244"/>
        <v>0</v>
      </c>
      <c r="CP63" s="63"/>
      <c r="CQ63" s="163">
        <f t="shared" si="245"/>
        <v>0</v>
      </c>
      <c r="CR63" s="63"/>
      <c r="CS63" s="128">
        <f t="shared" si="246"/>
        <v>0</v>
      </c>
      <c r="CU63" s="200">
        <f t="shared" si="246"/>
        <v>0</v>
      </c>
    </row>
    <row r="64" spans="1:99" x14ac:dyDescent="0.2">
      <c r="A64" s="238"/>
      <c r="B64" s="162">
        <v>24</v>
      </c>
      <c r="C64" s="162" t="s">
        <v>126</v>
      </c>
      <c r="D64" s="162" t="s">
        <v>127</v>
      </c>
      <c r="E64" s="162" t="s">
        <v>1</v>
      </c>
      <c r="F64" s="162" t="s">
        <v>125</v>
      </c>
      <c r="G64" s="105">
        <v>104</v>
      </c>
      <c r="H64" s="162">
        <f t="shared" si="162"/>
        <v>69</v>
      </c>
      <c r="I64" s="171">
        <f t="shared" si="1137"/>
        <v>0.66346153846153844</v>
      </c>
      <c r="J64" s="63">
        <v>1</v>
      </c>
      <c r="K64" s="163">
        <f t="shared" si="1106"/>
        <v>9.6153846153846159E-3</v>
      </c>
      <c r="L64" s="63">
        <v>53</v>
      </c>
      <c r="M64" s="163">
        <f t="shared" si="1106"/>
        <v>0.50961538461538458</v>
      </c>
      <c r="N64" s="63">
        <v>1</v>
      </c>
      <c r="O64" s="163">
        <f t="shared" si="1106"/>
        <v>9.6153846153846159E-3</v>
      </c>
      <c r="P64" s="63">
        <v>1</v>
      </c>
      <c r="Q64" s="163">
        <f t="shared" si="1106"/>
        <v>9.6153846153846159E-3</v>
      </c>
      <c r="R64" s="63">
        <v>8</v>
      </c>
      <c r="S64" s="163">
        <f t="shared" si="1106"/>
        <v>7.6923076923076927E-2</v>
      </c>
      <c r="T64" s="63"/>
      <c r="U64" s="163">
        <f t="shared" si="1106"/>
        <v>0</v>
      </c>
      <c r="V64" s="63">
        <v>4</v>
      </c>
      <c r="W64" s="163">
        <f t="shared" si="1106"/>
        <v>3.8461538461538464E-2</v>
      </c>
      <c r="X64" s="63"/>
      <c r="Y64" s="163">
        <f t="shared" si="1106"/>
        <v>0</v>
      </c>
      <c r="Z64" s="63"/>
      <c r="AA64" s="163">
        <f t="shared" si="1106"/>
        <v>0</v>
      </c>
      <c r="AB64" s="63"/>
      <c r="AC64" s="163">
        <f t="shared" si="1106"/>
        <v>0</v>
      </c>
      <c r="AD64" s="63"/>
      <c r="AE64" s="163">
        <f t="shared" si="1106"/>
        <v>0</v>
      </c>
      <c r="AF64" s="63"/>
      <c r="AG64" s="163">
        <f t="shared" si="1106"/>
        <v>0</v>
      </c>
      <c r="AH64" s="63"/>
      <c r="AI64" s="163">
        <f t="shared" si="1106"/>
        <v>0</v>
      </c>
      <c r="AJ64" s="63"/>
      <c r="AK64" s="163">
        <f t="shared" si="1106"/>
        <v>0</v>
      </c>
      <c r="AL64" s="63"/>
      <c r="AM64" s="163">
        <f t="shared" si="1106"/>
        <v>0</v>
      </c>
      <c r="AN64" s="63"/>
      <c r="AO64" s="163">
        <f t="shared" si="1106"/>
        <v>0</v>
      </c>
      <c r="AP64" s="63"/>
      <c r="AQ64" s="163">
        <f t="shared" si="1106"/>
        <v>0</v>
      </c>
      <c r="AR64" s="63"/>
      <c r="AS64" s="163">
        <f t="shared" si="1116"/>
        <v>0</v>
      </c>
      <c r="AT64" s="63"/>
      <c r="AU64" s="163">
        <f t="shared" si="1117"/>
        <v>0</v>
      </c>
      <c r="AV64" s="63"/>
      <c r="AW64" s="163">
        <f t="shared" si="1118"/>
        <v>0</v>
      </c>
      <c r="AX64" s="63"/>
      <c r="AY64" s="163">
        <f t="shared" si="1118"/>
        <v>0</v>
      </c>
      <c r="AZ64" s="63"/>
      <c r="BA64" s="163">
        <f t="shared" si="1119"/>
        <v>0</v>
      </c>
      <c r="BB64" s="63"/>
      <c r="BC64" s="163">
        <f t="shared" si="1120"/>
        <v>0</v>
      </c>
      <c r="BD64" s="63"/>
      <c r="BE64" s="163">
        <f t="shared" si="1121"/>
        <v>0</v>
      </c>
      <c r="BF64" s="63"/>
      <c r="BG64" s="163">
        <f t="shared" si="1122"/>
        <v>0</v>
      </c>
      <c r="BH64" s="63"/>
      <c r="BI64" s="163">
        <f t="shared" si="1123"/>
        <v>0</v>
      </c>
      <c r="BJ64" s="63">
        <v>1</v>
      </c>
      <c r="BK64" s="163">
        <f t="shared" si="1124"/>
        <v>9.6153846153846159E-3</v>
      </c>
      <c r="BL64" s="63"/>
      <c r="BM64" s="163">
        <f t="shared" si="1125"/>
        <v>0</v>
      </c>
      <c r="BN64" s="63"/>
      <c r="BO64" s="163">
        <f t="shared" si="1126"/>
        <v>0</v>
      </c>
      <c r="BP64" s="63"/>
      <c r="BQ64" s="163">
        <f t="shared" si="1127"/>
        <v>0</v>
      </c>
      <c r="BR64" s="63"/>
      <c r="BS64" s="163">
        <f t="shared" si="1127"/>
        <v>0</v>
      </c>
      <c r="BT64" s="63"/>
      <c r="BU64" s="163">
        <f t="shared" si="1128"/>
        <v>0</v>
      </c>
      <c r="BV64" s="63"/>
      <c r="BW64" s="163">
        <f t="shared" si="1129"/>
        <v>0</v>
      </c>
      <c r="BX64" s="63"/>
      <c r="BY64" s="163">
        <f t="shared" si="1130"/>
        <v>0</v>
      </c>
      <c r="BZ64" s="63"/>
      <c r="CA64" s="163">
        <f t="shared" si="1131"/>
        <v>0</v>
      </c>
      <c r="CB64" s="63"/>
      <c r="CC64" s="163">
        <f t="shared" si="1132"/>
        <v>0</v>
      </c>
      <c r="CD64" s="63"/>
      <c r="CE64" s="163">
        <f t="shared" si="1132"/>
        <v>0</v>
      </c>
      <c r="CF64" s="63"/>
      <c r="CG64" s="163">
        <f t="shared" si="1133"/>
        <v>0</v>
      </c>
      <c r="CH64" s="63"/>
      <c r="CI64" s="163">
        <f t="shared" si="1134"/>
        <v>0</v>
      </c>
      <c r="CJ64" s="63"/>
      <c r="CK64" s="163">
        <f t="shared" si="1135"/>
        <v>0</v>
      </c>
      <c r="CL64" s="63"/>
      <c r="CM64" s="163">
        <f t="shared" si="1136"/>
        <v>0</v>
      </c>
      <c r="CN64" s="63"/>
      <c r="CO64" s="163">
        <f t="shared" si="244"/>
        <v>0</v>
      </c>
      <c r="CP64" s="63"/>
      <c r="CQ64" s="163">
        <f t="shared" si="245"/>
        <v>0</v>
      </c>
      <c r="CR64" s="63"/>
      <c r="CS64" s="128">
        <f t="shared" si="246"/>
        <v>0</v>
      </c>
      <c r="CU64" s="200">
        <f t="shared" si="246"/>
        <v>0</v>
      </c>
    </row>
    <row r="65" spans="1:99" x14ac:dyDescent="0.2">
      <c r="A65" s="238"/>
      <c r="B65" s="162">
        <v>38</v>
      </c>
      <c r="C65" s="162" t="s">
        <v>109</v>
      </c>
      <c r="D65" s="162" t="s">
        <v>145</v>
      </c>
      <c r="E65" s="162" t="s">
        <v>10</v>
      </c>
      <c r="F65" s="162" t="s">
        <v>75</v>
      </c>
      <c r="G65" s="105">
        <v>26</v>
      </c>
      <c r="H65" s="162">
        <f t="shared" si="162"/>
        <v>7</v>
      </c>
      <c r="I65" s="171">
        <f t="shared" si="1137"/>
        <v>0.26923076923076922</v>
      </c>
      <c r="J65" s="63"/>
      <c r="K65" s="163">
        <f t="shared" si="1106"/>
        <v>0</v>
      </c>
      <c r="L65" s="63">
        <v>1</v>
      </c>
      <c r="M65" s="163">
        <f t="shared" si="1106"/>
        <v>3.8461538461538464E-2</v>
      </c>
      <c r="N65" s="63"/>
      <c r="O65" s="163">
        <f t="shared" si="1106"/>
        <v>0</v>
      </c>
      <c r="P65" s="63">
        <v>1</v>
      </c>
      <c r="Q65" s="163">
        <f t="shared" si="1106"/>
        <v>3.8461538461538464E-2</v>
      </c>
      <c r="R65" s="63"/>
      <c r="S65" s="163">
        <f t="shared" si="1106"/>
        <v>0</v>
      </c>
      <c r="T65" s="63"/>
      <c r="U65" s="163">
        <f t="shared" si="1106"/>
        <v>0</v>
      </c>
      <c r="V65" s="63">
        <v>2</v>
      </c>
      <c r="W65" s="163">
        <f t="shared" si="1106"/>
        <v>7.6923076923076927E-2</v>
      </c>
      <c r="X65" s="63"/>
      <c r="Y65" s="163">
        <f t="shared" si="1106"/>
        <v>0</v>
      </c>
      <c r="Z65" s="63"/>
      <c r="AA65" s="163">
        <f t="shared" si="1106"/>
        <v>0</v>
      </c>
      <c r="AB65" s="63"/>
      <c r="AC65" s="163">
        <f t="shared" si="1106"/>
        <v>0</v>
      </c>
      <c r="AD65" s="63"/>
      <c r="AE65" s="163">
        <f t="shared" si="1106"/>
        <v>0</v>
      </c>
      <c r="AF65" s="63"/>
      <c r="AG65" s="163">
        <f t="shared" si="1106"/>
        <v>0</v>
      </c>
      <c r="AH65" s="63"/>
      <c r="AI65" s="163">
        <f t="shared" si="1106"/>
        <v>0</v>
      </c>
      <c r="AJ65" s="63"/>
      <c r="AK65" s="163">
        <f t="shared" si="1106"/>
        <v>0</v>
      </c>
      <c r="AL65" s="63"/>
      <c r="AM65" s="163">
        <f t="shared" si="1106"/>
        <v>0</v>
      </c>
      <c r="AN65" s="63"/>
      <c r="AO65" s="163">
        <f t="shared" si="1106"/>
        <v>0</v>
      </c>
      <c r="AP65" s="63"/>
      <c r="AQ65" s="163">
        <f t="shared" ref="AQ65:AQ66" si="1138">AP65/$G65</f>
        <v>0</v>
      </c>
      <c r="AR65" s="63">
        <v>3</v>
      </c>
      <c r="AS65" s="163">
        <f t="shared" si="1116"/>
        <v>0.11538461538461539</v>
      </c>
      <c r="AT65" s="63"/>
      <c r="AU65" s="163">
        <f t="shared" si="1117"/>
        <v>0</v>
      </c>
      <c r="AV65" s="63"/>
      <c r="AW65" s="163">
        <f t="shared" si="1118"/>
        <v>0</v>
      </c>
      <c r="AX65" s="63"/>
      <c r="AY65" s="163">
        <f t="shared" si="1118"/>
        <v>0</v>
      </c>
      <c r="AZ65" s="63"/>
      <c r="BA65" s="163">
        <f t="shared" si="1119"/>
        <v>0</v>
      </c>
      <c r="BB65" s="63"/>
      <c r="BC65" s="163">
        <f t="shared" si="1120"/>
        <v>0</v>
      </c>
      <c r="BD65" s="63"/>
      <c r="BE65" s="163">
        <f t="shared" si="1121"/>
        <v>0</v>
      </c>
      <c r="BF65" s="63"/>
      <c r="BG65" s="163">
        <f t="shared" si="1122"/>
        <v>0</v>
      </c>
      <c r="BH65" s="63"/>
      <c r="BI65" s="163">
        <f t="shared" si="1123"/>
        <v>0</v>
      </c>
      <c r="BJ65" s="63"/>
      <c r="BK65" s="163">
        <f t="shared" si="1124"/>
        <v>0</v>
      </c>
      <c r="BL65" s="63"/>
      <c r="BM65" s="163">
        <f t="shared" si="1125"/>
        <v>0</v>
      </c>
      <c r="BN65" s="63"/>
      <c r="BO65" s="163">
        <f t="shared" si="1126"/>
        <v>0</v>
      </c>
      <c r="BP65" s="63"/>
      <c r="BQ65" s="163">
        <f t="shared" si="1127"/>
        <v>0</v>
      </c>
      <c r="BR65" s="63"/>
      <c r="BS65" s="163">
        <f t="shared" si="1127"/>
        <v>0</v>
      </c>
      <c r="BT65" s="63"/>
      <c r="BU65" s="163">
        <f t="shared" si="1128"/>
        <v>0</v>
      </c>
      <c r="BV65" s="63"/>
      <c r="BW65" s="163">
        <f t="shared" si="1129"/>
        <v>0</v>
      </c>
      <c r="BX65" s="63"/>
      <c r="BY65" s="163">
        <f t="shared" si="1130"/>
        <v>0</v>
      </c>
      <c r="BZ65" s="63"/>
      <c r="CA65" s="163">
        <f t="shared" si="1131"/>
        <v>0</v>
      </c>
      <c r="CB65" s="63"/>
      <c r="CC65" s="163">
        <f t="shared" si="1132"/>
        <v>0</v>
      </c>
      <c r="CD65" s="63"/>
      <c r="CE65" s="163">
        <f t="shared" si="1132"/>
        <v>0</v>
      </c>
      <c r="CF65" s="63"/>
      <c r="CG65" s="163">
        <f t="shared" si="1133"/>
        <v>0</v>
      </c>
      <c r="CH65" s="63"/>
      <c r="CI65" s="163">
        <f t="shared" si="1134"/>
        <v>0</v>
      </c>
      <c r="CJ65" s="63"/>
      <c r="CK65" s="163">
        <f t="shared" si="1135"/>
        <v>0</v>
      </c>
      <c r="CL65" s="63"/>
      <c r="CM65" s="163">
        <f t="shared" si="1136"/>
        <v>0</v>
      </c>
      <c r="CN65" s="63"/>
      <c r="CO65" s="163">
        <f t="shared" si="244"/>
        <v>0</v>
      </c>
      <c r="CP65" s="63"/>
      <c r="CQ65" s="163">
        <f t="shared" si="245"/>
        <v>0</v>
      </c>
      <c r="CR65" s="63"/>
      <c r="CS65" s="128">
        <f t="shared" si="246"/>
        <v>0</v>
      </c>
      <c r="CU65" s="200">
        <f t="shared" si="246"/>
        <v>0</v>
      </c>
    </row>
    <row r="66" spans="1:99" x14ac:dyDescent="0.2">
      <c r="A66" s="238"/>
      <c r="B66" s="162">
        <v>45</v>
      </c>
      <c r="C66" s="162" t="s">
        <v>152</v>
      </c>
      <c r="D66" s="162" t="s">
        <v>135</v>
      </c>
      <c r="E66" s="162" t="s">
        <v>7</v>
      </c>
      <c r="F66" s="162" t="s">
        <v>75</v>
      </c>
      <c r="G66" s="105">
        <v>17</v>
      </c>
      <c r="H66" s="162">
        <f t="shared" si="162"/>
        <v>1</v>
      </c>
      <c r="I66" s="171">
        <f t="shared" si="1137"/>
        <v>5.8823529411764705E-2</v>
      </c>
      <c r="J66" s="63"/>
      <c r="K66" s="163">
        <f t="shared" si="1106"/>
        <v>0</v>
      </c>
      <c r="L66" s="63"/>
      <c r="M66" s="163">
        <f t="shared" si="1106"/>
        <v>0</v>
      </c>
      <c r="N66" s="63"/>
      <c r="O66" s="163">
        <f t="shared" si="1106"/>
        <v>0</v>
      </c>
      <c r="P66" s="63"/>
      <c r="Q66" s="163">
        <f t="shared" si="1106"/>
        <v>0</v>
      </c>
      <c r="R66" s="63"/>
      <c r="S66" s="163">
        <f t="shared" si="1106"/>
        <v>0</v>
      </c>
      <c r="T66" s="63"/>
      <c r="U66" s="163">
        <f t="shared" si="1106"/>
        <v>0</v>
      </c>
      <c r="V66" s="63"/>
      <c r="W66" s="163">
        <f t="shared" si="1106"/>
        <v>0</v>
      </c>
      <c r="X66" s="63"/>
      <c r="Y66" s="163">
        <f t="shared" si="1106"/>
        <v>0</v>
      </c>
      <c r="Z66" s="63"/>
      <c r="AA66" s="163">
        <f t="shared" si="1106"/>
        <v>0</v>
      </c>
      <c r="AB66" s="63"/>
      <c r="AC66" s="163">
        <f t="shared" si="1106"/>
        <v>0</v>
      </c>
      <c r="AD66" s="63"/>
      <c r="AE66" s="163">
        <f t="shared" si="1106"/>
        <v>0</v>
      </c>
      <c r="AF66" s="63"/>
      <c r="AG66" s="163">
        <f t="shared" si="1106"/>
        <v>0</v>
      </c>
      <c r="AH66" s="63"/>
      <c r="AI66" s="163">
        <f t="shared" si="1106"/>
        <v>0</v>
      </c>
      <c r="AJ66" s="63"/>
      <c r="AK66" s="163">
        <f t="shared" si="1106"/>
        <v>0</v>
      </c>
      <c r="AL66" s="63"/>
      <c r="AM66" s="163">
        <f t="shared" si="1106"/>
        <v>0</v>
      </c>
      <c r="AN66" s="63"/>
      <c r="AO66" s="163">
        <f t="shared" si="1106"/>
        <v>0</v>
      </c>
      <c r="AP66" s="63"/>
      <c r="AQ66" s="163">
        <f t="shared" si="1138"/>
        <v>0</v>
      </c>
      <c r="AR66" s="63"/>
      <c r="AS66" s="163">
        <f t="shared" si="1116"/>
        <v>0</v>
      </c>
      <c r="AT66" s="63"/>
      <c r="AU66" s="163">
        <f t="shared" si="1117"/>
        <v>0</v>
      </c>
      <c r="AV66" s="63"/>
      <c r="AW66" s="163">
        <f t="shared" si="1118"/>
        <v>0</v>
      </c>
      <c r="AX66" s="63"/>
      <c r="AY66" s="163">
        <f t="shared" si="1118"/>
        <v>0</v>
      </c>
      <c r="AZ66" s="63"/>
      <c r="BA66" s="163">
        <f t="shared" si="1119"/>
        <v>0</v>
      </c>
      <c r="BB66" s="63"/>
      <c r="BC66" s="163">
        <f t="shared" si="1120"/>
        <v>0</v>
      </c>
      <c r="BD66" s="63"/>
      <c r="BE66" s="163">
        <f t="shared" si="1121"/>
        <v>0</v>
      </c>
      <c r="BF66" s="63"/>
      <c r="BG66" s="163">
        <f t="shared" si="1122"/>
        <v>0</v>
      </c>
      <c r="BH66" s="63"/>
      <c r="BI66" s="163">
        <f t="shared" si="1123"/>
        <v>0</v>
      </c>
      <c r="BJ66" s="63">
        <v>1</v>
      </c>
      <c r="BK66" s="163">
        <f t="shared" si="1124"/>
        <v>5.8823529411764705E-2</v>
      </c>
      <c r="BL66" s="63"/>
      <c r="BM66" s="163">
        <f t="shared" si="1125"/>
        <v>0</v>
      </c>
      <c r="BN66" s="63"/>
      <c r="BO66" s="163">
        <f t="shared" si="1126"/>
        <v>0</v>
      </c>
      <c r="BP66" s="63"/>
      <c r="BQ66" s="163">
        <f t="shared" si="1127"/>
        <v>0</v>
      </c>
      <c r="BR66" s="63"/>
      <c r="BS66" s="163">
        <f t="shared" si="1127"/>
        <v>0</v>
      </c>
      <c r="BT66" s="63"/>
      <c r="BU66" s="163">
        <f t="shared" si="1128"/>
        <v>0</v>
      </c>
      <c r="BV66" s="63"/>
      <c r="BW66" s="163">
        <f t="shared" si="1129"/>
        <v>0</v>
      </c>
      <c r="BX66" s="63"/>
      <c r="BY66" s="163">
        <f t="shared" si="1130"/>
        <v>0</v>
      </c>
      <c r="BZ66" s="63"/>
      <c r="CA66" s="163">
        <f t="shared" si="1131"/>
        <v>0</v>
      </c>
      <c r="CB66" s="63"/>
      <c r="CC66" s="163">
        <f t="shared" si="1132"/>
        <v>0</v>
      </c>
      <c r="CD66" s="63"/>
      <c r="CE66" s="163">
        <f t="shared" si="1132"/>
        <v>0</v>
      </c>
      <c r="CF66" s="63"/>
      <c r="CG66" s="163">
        <f t="shared" si="1133"/>
        <v>0</v>
      </c>
      <c r="CH66" s="63"/>
      <c r="CI66" s="163">
        <f t="shared" si="1134"/>
        <v>0</v>
      </c>
      <c r="CJ66" s="63"/>
      <c r="CK66" s="163">
        <f t="shared" si="1135"/>
        <v>0</v>
      </c>
      <c r="CL66" s="63"/>
      <c r="CM66" s="163">
        <f t="shared" si="1136"/>
        <v>0</v>
      </c>
      <c r="CN66" s="63"/>
      <c r="CO66" s="163">
        <f t="shared" si="244"/>
        <v>0</v>
      </c>
      <c r="CP66" s="63"/>
      <c r="CQ66" s="163">
        <f t="shared" si="245"/>
        <v>0</v>
      </c>
      <c r="CR66" s="63"/>
      <c r="CS66" s="128">
        <f t="shared" si="246"/>
        <v>0</v>
      </c>
      <c r="CU66" s="200">
        <f t="shared" si="246"/>
        <v>0</v>
      </c>
    </row>
    <row r="67" spans="1:99" x14ac:dyDescent="0.2">
      <c r="A67" s="238"/>
      <c r="B67" s="162">
        <v>7</v>
      </c>
      <c r="C67" s="162" t="s">
        <v>103</v>
      </c>
      <c r="D67" s="162" t="s">
        <v>104</v>
      </c>
      <c r="E67" s="162" t="s">
        <v>13</v>
      </c>
      <c r="F67" s="162" t="s">
        <v>203</v>
      </c>
      <c r="G67" s="105">
        <v>17</v>
      </c>
      <c r="H67" s="162">
        <f t="shared" si="162"/>
        <v>1</v>
      </c>
      <c r="I67" s="171">
        <f t="shared" si="1137"/>
        <v>5.8823529411764705E-2</v>
      </c>
      <c r="J67" s="63"/>
      <c r="K67" s="163">
        <f t="shared" ref="K67" si="1139">J67/$G67</f>
        <v>0</v>
      </c>
      <c r="L67" s="63"/>
      <c r="M67" s="163">
        <f t="shared" ref="M67" si="1140">L67/$G67</f>
        <v>0</v>
      </c>
      <c r="N67" s="63"/>
      <c r="O67" s="163">
        <f t="shared" ref="O67" si="1141">N67/$G67</f>
        <v>0</v>
      </c>
      <c r="P67" s="63"/>
      <c r="Q67" s="163">
        <f t="shared" ref="Q67" si="1142">P67/$G67</f>
        <v>0</v>
      </c>
      <c r="R67" s="63"/>
      <c r="S67" s="163">
        <f t="shared" ref="S67" si="1143">R67/$G67</f>
        <v>0</v>
      </c>
      <c r="T67" s="63"/>
      <c r="U67" s="163">
        <f t="shared" ref="U67:W104" si="1144">T67/$G67</f>
        <v>0</v>
      </c>
      <c r="V67" s="63"/>
      <c r="W67" s="163">
        <f t="shared" si="1144"/>
        <v>0</v>
      </c>
      <c r="X67" s="63"/>
      <c r="Y67" s="163">
        <f t="shared" ref="Y67" si="1145">X67/$G67</f>
        <v>0</v>
      </c>
      <c r="Z67" s="63"/>
      <c r="AA67" s="163">
        <f t="shared" ref="AA67" si="1146">Z67/$G67</f>
        <v>0</v>
      </c>
      <c r="AB67" s="63"/>
      <c r="AC67" s="163">
        <f t="shared" ref="AC67" si="1147">AB67/$G67</f>
        <v>0</v>
      </c>
      <c r="AD67" s="63"/>
      <c r="AE67" s="163">
        <f t="shared" ref="AE67" si="1148">AD67/$G67</f>
        <v>0</v>
      </c>
      <c r="AF67" s="63"/>
      <c r="AG67" s="163">
        <f t="shared" ref="AG67" si="1149">AF67/$G67</f>
        <v>0</v>
      </c>
      <c r="AH67" s="63"/>
      <c r="AI67" s="163">
        <f t="shared" ref="AI67" si="1150">AH67/$G67</f>
        <v>0</v>
      </c>
      <c r="AJ67" s="63"/>
      <c r="AK67" s="163">
        <f t="shared" ref="AK67" si="1151">AJ67/$G67</f>
        <v>0</v>
      </c>
      <c r="AL67" s="63"/>
      <c r="AM67" s="163">
        <f t="shared" ref="AM67" si="1152">AL67/$G67</f>
        <v>0</v>
      </c>
      <c r="AN67" s="63"/>
      <c r="AO67" s="163">
        <f t="shared" ref="AO67" si="1153">AN67/$G67</f>
        <v>0</v>
      </c>
      <c r="AP67" s="63"/>
      <c r="AQ67" s="163">
        <f t="shared" ref="AQ67" si="1154">AP67/$G67</f>
        <v>0</v>
      </c>
      <c r="AR67" s="63"/>
      <c r="AS67" s="163">
        <f t="shared" ref="AS67" si="1155">AR67/$G67</f>
        <v>0</v>
      </c>
      <c r="AT67" s="63"/>
      <c r="AU67" s="163">
        <f t="shared" ref="AU67" si="1156">AT67/$G67</f>
        <v>0</v>
      </c>
      <c r="AV67" s="63"/>
      <c r="AW67" s="163">
        <f t="shared" ref="AW67" si="1157">AV67/$G67</f>
        <v>0</v>
      </c>
      <c r="AX67" s="63"/>
      <c r="AY67" s="163">
        <f t="shared" ref="AY67" si="1158">AX67/$G67</f>
        <v>0</v>
      </c>
      <c r="AZ67" s="63"/>
      <c r="BA67" s="163">
        <f t="shared" ref="BA67" si="1159">AZ67/$G67</f>
        <v>0</v>
      </c>
      <c r="BB67" s="63"/>
      <c r="BC67" s="163">
        <f t="shared" ref="BC67" si="1160">BB67/$G67</f>
        <v>0</v>
      </c>
      <c r="BD67" s="63"/>
      <c r="BE67" s="163">
        <f t="shared" ref="BE67" si="1161">BD67/$G67</f>
        <v>0</v>
      </c>
      <c r="BF67" s="63"/>
      <c r="BG67" s="163">
        <f t="shared" ref="BG67" si="1162">BF67/$G67</f>
        <v>0</v>
      </c>
      <c r="BH67" s="63"/>
      <c r="BI67" s="163">
        <f t="shared" ref="BI67" si="1163">BH67/$G67</f>
        <v>0</v>
      </c>
      <c r="BJ67" s="63">
        <v>1</v>
      </c>
      <c r="BK67" s="163">
        <f t="shared" ref="BK67" si="1164">BJ67/$G67</f>
        <v>5.8823529411764705E-2</v>
      </c>
      <c r="BL67" s="63"/>
      <c r="BM67" s="163">
        <f t="shared" ref="BM67" si="1165">BL67/$G67</f>
        <v>0</v>
      </c>
      <c r="BN67" s="63"/>
      <c r="BO67" s="163">
        <f t="shared" ref="BO67" si="1166">BN67/$G67</f>
        <v>0</v>
      </c>
      <c r="BP67" s="63"/>
      <c r="BQ67" s="163">
        <f t="shared" ref="BQ67" si="1167">BP67/$G67</f>
        <v>0</v>
      </c>
      <c r="BR67" s="63"/>
      <c r="BS67" s="163">
        <f t="shared" ref="BS67" si="1168">BR67/$G67</f>
        <v>0</v>
      </c>
      <c r="BT67" s="63"/>
      <c r="BU67" s="163">
        <f t="shared" ref="BU67" si="1169">BT67/$G67</f>
        <v>0</v>
      </c>
      <c r="BV67" s="63"/>
      <c r="BW67" s="163">
        <f t="shared" ref="BW67" si="1170">BV67/$G67</f>
        <v>0</v>
      </c>
      <c r="BX67" s="63"/>
      <c r="BY67" s="163">
        <f t="shared" ref="BY67" si="1171">BX67/$G67</f>
        <v>0</v>
      </c>
      <c r="BZ67" s="63"/>
      <c r="CA67" s="163">
        <f t="shared" ref="CA67" si="1172">BZ67/$G67</f>
        <v>0</v>
      </c>
      <c r="CB67" s="63"/>
      <c r="CC67" s="163">
        <f t="shared" ref="CC67" si="1173">CB67/$G67</f>
        <v>0</v>
      </c>
      <c r="CD67" s="63"/>
      <c r="CE67" s="163">
        <f t="shared" ref="CE67" si="1174">CD67/$G67</f>
        <v>0</v>
      </c>
      <c r="CF67" s="63"/>
      <c r="CG67" s="163">
        <f t="shared" ref="CG67" si="1175">CF67/$G67</f>
        <v>0</v>
      </c>
      <c r="CH67" s="63"/>
      <c r="CI67" s="163">
        <f t="shared" ref="CI67" si="1176">CH67/$G67</f>
        <v>0</v>
      </c>
      <c r="CJ67" s="63"/>
      <c r="CK67" s="163">
        <f t="shared" ref="CK67" si="1177">CJ67/$G67</f>
        <v>0</v>
      </c>
      <c r="CL67" s="63"/>
      <c r="CM67" s="163">
        <f t="shared" ref="CM67" si="1178">CL67/$G67</f>
        <v>0</v>
      </c>
      <c r="CN67" s="63"/>
      <c r="CO67" s="163">
        <f t="shared" si="244"/>
        <v>0</v>
      </c>
      <c r="CP67" s="63"/>
      <c r="CQ67" s="163">
        <f t="shared" si="245"/>
        <v>0</v>
      </c>
      <c r="CR67" s="63"/>
      <c r="CS67" s="128">
        <f t="shared" si="246"/>
        <v>0</v>
      </c>
      <c r="CU67" s="200">
        <f t="shared" si="246"/>
        <v>0</v>
      </c>
    </row>
    <row r="68" spans="1:99" x14ac:dyDescent="0.2">
      <c r="A68" s="238"/>
      <c r="B68" s="162">
        <v>35</v>
      </c>
      <c r="C68" s="162" t="s">
        <v>144</v>
      </c>
      <c r="D68" s="162" t="s">
        <v>145</v>
      </c>
      <c r="E68" s="162" t="s">
        <v>5</v>
      </c>
      <c r="F68" s="162" t="s">
        <v>75</v>
      </c>
      <c r="G68" s="105">
        <v>15</v>
      </c>
      <c r="H68" s="162">
        <f t="shared" si="162"/>
        <v>4</v>
      </c>
      <c r="I68" s="171">
        <f t="shared" si="1137"/>
        <v>0.26666666666666666</v>
      </c>
      <c r="J68" s="63"/>
      <c r="K68" s="163">
        <f t="shared" ref="K68" si="1179">J68/$G68</f>
        <v>0</v>
      </c>
      <c r="L68" s="63">
        <v>2</v>
      </c>
      <c r="M68" s="163">
        <f t="shared" ref="M68" si="1180">L68/$G68</f>
        <v>0.13333333333333333</v>
      </c>
      <c r="N68" s="63">
        <v>1</v>
      </c>
      <c r="O68" s="163">
        <f t="shared" ref="O68" si="1181">N68/$G68</f>
        <v>6.6666666666666666E-2</v>
      </c>
      <c r="P68" s="63"/>
      <c r="Q68" s="163">
        <f t="shared" ref="Q68" si="1182">P68/$G68</f>
        <v>0</v>
      </c>
      <c r="R68" s="63"/>
      <c r="S68" s="163">
        <f t="shared" ref="S68" si="1183">R68/$G68</f>
        <v>0</v>
      </c>
      <c r="T68" s="63"/>
      <c r="U68" s="163">
        <f t="shared" si="1144"/>
        <v>0</v>
      </c>
      <c r="V68" s="63">
        <v>1</v>
      </c>
      <c r="W68" s="163">
        <f t="shared" si="1144"/>
        <v>6.6666666666666666E-2</v>
      </c>
      <c r="X68" s="63"/>
      <c r="Y68" s="163">
        <f t="shared" ref="Y68" si="1184">X68/$G68</f>
        <v>0</v>
      </c>
      <c r="Z68" s="63"/>
      <c r="AA68" s="163">
        <f t="shared" ref="AA68" si="1185">Z68/$G68</f>
        <v>0</v>
      </c>
      <c r="AB68" s="63"/>
      <c r="AC68" s="163">
        <f t="shared" ref="AC68" si="1186">AB68/$G68</f>
        <v>0</v>
      </c>
      <c r="AD68" s="63"/>
      <c r="AE68" s="163">
        <f t="shared" ref="AE68" si="1187">AD68/$G68</f>
        <v>0</v>
      </c>
      <c r="AF68" s="63"/>
      <c r="AG68" s="163">
        <f t="shared" ref="AG68" si="1188">AF68/$G68</f>
        <v>0</v>
      </c>
      <c r="AH68" s="63"/>
      <c r="AI68" s="163">
        <f t="shared" ref="AI68" si="1189">AH68/$G68</f>
        <v>0</v>
      </c>
      <c r="AJ68" s="63"/>
      <c r="AK68" s="163">
        <f t="shared" ref="AK68" si="1190">AJ68/$G68</f>
        <v>0</v>
      </c>
      <c r="AL68" s="63"/>
      <c r="AM68" s="163">
        <f t="shared" ref="AM68" si="1191">AL68/$G68</f>
        <v>0</v>
      </c>
      <c r="AN68" s="63"/>
      <c r="AO68" s="163">
        <f t="shared" ref="AO68" si="1192">AN68/$G68</f>
        <v>0</v>
      </c>
      <c r="AP68" s="63"/>
      <c r="AQ68" s="163">
        <f t="shared" ref="AQ68" si="1193">AP68/$G68</f>
        <v>0</v>
      </c>
      <c r="AR68" s="63"/>
      <c r="AS68" s="163">
        <f t="shared" ref="AS68" si="1194">AR68/$G68</f>
        <v>0</v>
      </c>
      <c r="AT68" s="63"/>
      <c r="AU68" s="163">
        <f t="shared" ref="AU68" si="1195">AT68/$G68</f>
        <v>0</v>
      </c>
      <c r="AV68" s="63"/>
      <c r="AW68" s="163">
        <f t="shared" ref="AW68" si="1196">AV68/$G68</f>
        <v>0</v>
      </c>
      <c r="AX68" s="63"/>
      <c r="AY68" s="163">
        <f t="shared" ref="AY68" si="1197">AX68/$G68</f>
        <v>0</v>
      </c>
      <c r="AZ68" s="63"/>
      <c r="BA68" s="163">
        <f t="shared" ref="BA68" si="1198">AZ68/$G68</f>
        <v>0</v>
      </c>
      <c r="BB68" s="63"/>
      <c r="BC68" s="163">
        <f t="shared" ref="BC68" si="1199">BB68/$G68</f>
        <v>0</v>
      </c>
      <c r="BD68" s="63"/>
      <c r="BE68" s="163">
        <f t="shared" ref="BE68" si="1200">BD68/$G68</f>
        <v>0</v>
      </c>
      <c r="BF68" s="63"/>
      <c r="BG68" s="163">
        <f t="shared" ref="BG68" si="1201">BF68/$G68</f>
        <v>0</v>
      </c>
      <c r="BH68" s="63"/>
      <c r="BI68" s="163">
        <f t="shared" ref="BI68" si="1202">BH68/$G68</f>
        <v>0</v>
      </c>
      <c r="BJ68" s="63"/>
      <c r="BK68" s="163">
        <f t="shared" ref="BK68" si="1203">BJ68/$G68</f>
        <v>0</v>
      </c>
      <c r="BL68" s="63"/>
      <c r="BM68" s="163">
        <f t="shared" ref="BM68" si="1204">BL68/$G68</f>
        <v>0</v>
      </c>
      <c r="BN68" s="63"/>
      <c r="BO68" s="163">
        <f t="shared" ref="BO68" si="1205">BN68/$G68</f>
        <v>0</v>
      </c>
      <c r="BP68" s="63"/>
      <c r="BQ68" s="163">
        <f t="shared" ref="BQ68" si="1206">BP68/$G68</f>
        <v>0</v>
      </c>
      <c r="BR68" s="63"/>
      <c r="BS68" s="163">
        <f t="shared" ref="BS68" si="1207">BR68/$G68</f>
        <v>0</v>
      </c>
      <c r="BT68" s="63"/>
      <c r="BU68" s="163">
        <f t="shared" ref="BU68" si="1208">BT68/$G68</f>
        <v>0</v>
      </c>
      <c r="BV68" s="63"/>
      <c r="BW68" s="163">
        <f t="shared" ref="BW68" si="1209">BV68/$G68</f>
        <v>0</v>
      </c>
      <c r="BX68" s="63"/>
      <c r="BY68" s="163">
        <f t="shared" ref="BY68" si="1210">BX68/$G68</f>
        <v>0</v>
      </c>
      <c r="BZ68" s="63"/>
      <c r="CA68" s="163">
        <f t="shared" ref="CA68" si="1211">BZ68/$G68</f>
        <v>0</v>
      </c>
      <c r="CB68" s="63"/>
      <c r="CC68" s="163">
        <f t="shared" ref="CC68" si="1212">CB68/$G68</f>
        <v>0</v>
      </c>
      <c r="CD68" s="63"/>
      <c r="CE68" s="163">
        <f t="shared" ref="CE68" si="1213">CD68/$G68</f>
        <v>0</v>
      </c>
      <c r="CF68" s="63"/>
      <c r="CG68" s="163">
        <f t="shared" ref="CG68" si="1214">CF68/$G68</f>
        <v>0</v>
      </c>
      <c r="CH68" s="63"/>
      <c r="CI68" s="163">
        <f t="shared" ref="CI68" si="1215">CH68/$G68</f>
        <v>0</v>
      </c>
      <c r="CJ68" s="63"/>
      <c r="CK68" s="163">
        <f t="shared" ref="CK68" si="1216">CJ68/$G68</f>
        <v>0</v>
      </c>
      <c r="CL68" s="63"/>
      <c r="CM68" s="163">
        <f t="shared" ref="CM68" si="1217">CL68/$G68</f>
        <v>0</v>
      </c>
      <c r="CN68" s="63"/>
      <c r="CO68" s="163">
        <f t="shared" si="244"/>
        <v>0</v>
      </c>
      <c r="CP68" s="63"/>
      <c r="CQ68" s="163">
        <f t="shared" si="245"/>
        <v>0</v>
      </c>
      <c r="CR68" s="63"/>
      <c r="CS68" s="128">
        <f t="shared" si="246"/>
        <v>0</v>
      </c>
      <c r="CU68" s="200">
        <f t="shared" si="246"/>
        <v>0</v>
      </c>
    </row>
    <row r="69" spans="1:99" x14ac:dyDescent="0.2">
      <c r="A69" s="238"/>
      <c r="B69" s="162">
        <v>44</v>
      </c>
      <c r="C69" s="162" t="s">
        <v>149</v>
      </c>
      <c r="D69" s="162" t="s">
        <v>145</v>
      </c>
      <c r="E69" s="162" t="s">
        <v>7</v>
      </c>
      <c r="F69" s="162" t="s">
        <v>75</v>
      </c>
      <c r="G69" s="105">
        <v>12</v>
      </c>
      <c r="H69" s="162">
        <f t="shared" si="162"/>
        <v>1</v>
      </c>
      <c r="I69" s="171">
        <f t="shared" si="1137"/>
        <v>8.3333333333333329E-2</v>
      </c>
      <c r="J69" s="63"/>
      <c r="K69" s="163">
        <f t="shared" ref="K69" si="1218">J69/$G69</f>
        <v>0</v>
      </c>
      <c r="L69" s="63">
        <v>1</v>
      </c>
      <c r="M69" s="163">
        <f t="shared" ref="M69" si="1219">L69/$G69</f>
        <v>8.3333333333333329E-2</v>
      </c>
      <c r="N69" s="63"/>
      <c r="O69" s="163">
        <f t="shared" ref="O69" si="1220">N69/$G69</f>
        <v>0</v>
      </c>
      <c r="P69" s="63"/>
      <c r="Q69" s="163">
        <f t="shared" ref="Q69" si="1221">P69/$G69</f>
        <v>0</v>
      </c>
      <c r="R69" s="63"/>
      <c r="S69" s="163">
        <f t="shared" ref="S69" si="1222">R69/$G69</f>
        <v>0</v>
      </c>
      <c r="T69" s="63"/>
      <c r="U69" s="163">
        <f t="shared" si="1144"/>
        <v>0</v>
      </c>
      <c r="V69" s="63"/>
      <c r="W69" s="163">
        <f t="shared" si="1144"/>
        <v>0</v>
      </c>
      <c r="X69" s="63"/>
      <c r="Y69" s="163">
        <f t="shared" ref="Y69" si="1223">X69/$G69</f>
        <v>0</v>
      </c>
      <c r="Z69" s="63"/>
      <c r="AA69" s="163">
        <f t="shared" ref="AA69" si="1224">Z69/$G69</f>
        <v>0</v>
      </c>
      <c r="AB69" s="63"/>
      <c r="AC69" s="163">
        <f t="shared" ref="AC69" si="1225">AB69/$G69</f>
        <v>0</v>
      </c>
      <c r="AD69" s="63"/>
      <c r="AE69" s="163">
        <f t="shared" ref="AE69" si="1226">AD69/$G69</f>
        <v>0</v>
      </c>
      <c r="AF69" s="63"/>
      <c r="AG69" s="163">
        <f t="shared" ref="AG69" si="1227">AF69/$G69</f>
        <v>0</v>
      </c>
      <c r="AH69" s="63"/>
      <c r="AI69" s="163">
        <f t="shared" ref="AI69" si="1228">AH69/$G69</f>
        <v>0</v>
      </c>
      <c r="AJ69" s="63"/>
      <c r="AK69" s="163">
        <f t="shared" ref="AK69" si="1229">AJ69/$G69</f>
        <v>0</v>
      </c>
      <c r="AL69" s="63"/>
      <c r="AM69" s="163">
        <f t="shared" ref="AM69" si="1230">AL69/$G69</f>
        <v>0</v>
      </c>
      <c r="AN69" s="63"/>
      <c r="AO69" s="163">
        <f t="shared" ref="AO69" si="1231">AN69/$G69</f>
        <v>0</v>
      </c>
      <c r="AP69" s="63"/>
      <c r="AQ69" s="163">
        <f t="shared" ref="AQ69" si="1232">AP69/$G69</f>
        <v>0</v>
      </c>
      <c r="AR69" s="63"/>
      <c r="AS69" s="163">
        <f t="shared" ref="AS69" si="1233">AR69/$G69</f>
        <v>0</v>
      </c>
      <c r="AT69" s="63"/>
      <c r="AU69" s="163">
        <f t="shared" ref="AU69" si="1234">AT69/$G69</f>
        <v>0</v>
      </c>
      <c r="AV69" s="63"/>
      <c r="AW69" s="163">
        <f t="shared" ref="AW69" si="1235">AV69/$G69</f>
        <v>0</v>
      </c>
      <c r="AX69" s="63"/>
      <c r="AY69" s="163">
        <f t="shared" ref="AY69" si="1236">AX69/$G69</f>
        <v>0</v>
      </c>
      <c r="AZ69" s="63"/>
      <c r="BA69" s="163">
        <f t="shared" ref="BA69" si="1237">AZ69/$G69</f>
        <v>0</v>
      </c>
      <c r="BB69" s="63"/>
      <c r="BC69" s="163">
        <f t="shared" ref="BC69" si="1238">BB69/$G69</f>
        <v>0</v>
      </c>
      <c r="BD69" s="63"/>
      <c r="BE69" s="163">
        <f t="shared" ref="BE69" si="1239">BD69/$G69</f>
        <v>0</v>
      </c>
      <c r="BF69" s="63"/>
      <c r="BG69" s="163">
        <f t="shared" ref="BG69" si="1240">BF69/$G69</f>
        <v>0</v>
      </c>
      <c r="BH69" s="63"/>
      <c r="BI69" s="163">
        <f t="shared" ref="BI69" si="1241">BH69/$G69</f>
        <v>0</v>
      </c>
      <c r="BJ69" s="63"/>
      <c r="BK69" s="163">
        <f t="shared" ref="BK69" si="1242">BJ69/$G69</f>
        <v>0</v>
      </c>
      <c r="BL69" s="63"/>
      <c r="BM69" s="163">
        <f t="shared" ref="BM69" si="1243">BL69/$G69</f>
        <v>0</v>
      </c>
      <c r="BN69" s="63"/>
      <c r="BO69" s="163">
        <f t="shared" ref="BO69" si="1244">BN69/$G69</f>
        <v>0</v>
      </c>
      <c r="BP69" s="63"/>
      <c r="BQ69" s="163">
        <f t="shared" ref="BQ69" si="1245">BP69/$G69</f>
        <v>0</v>
      </c>
      <c r="BR69" s="63"/>
      <c r="BS69" s="163">
        <f t="shared" ref="BS69" si="1246">BR69/$G69</f>
        <v>0</v>
      </c>
      <c r="BT69" s="63"/>
      <c r="BU69" s="163">
        <f t="shared" ref="BU69" si="1247">BT69/$G69</f>
        <v>0</v>
      </c>
      <c r="BV69" s="63"/>
      <c r="BW69" s="163">
        <f t="shared" ref="BW69" si="1248">BV69/$G69</f>
        <v>0</v>
      </c>
      <c r="BX69" s="63"/>
      <c r="BY69" s="163">
        <f t="shared" ref="BY69" si="1249">BX69/$G69</f>
        <v>0</v>
      </c>
      <c r="BZ69" s="63"/>
      <c r="CA69" s="163">
        <f t="shared" ref="CA69" si="1250">BZ69/$G69</f>
        <v>0</v>
      </c>
      <c r="CB69" s="63"/>
      <c r="CC69" s="163">
        <f t="shared" ref="CC69" si="1251">CB69/$G69</f>
        <v>0</v>
      </c>
      <c r="CD69" s="63"/>
      <c r="CE69" s="163">
        <f t="shared" ref="CE69" si="1252">CD69/$G69</f>
        <v>0</v>
      </c>
      <c r="CF69" s="63"/>
      <c r="CG69" s="163">
        <f t="shared" ref="CG69" si="1253">CF69/$G69</f>
        <v>0</v>
      </c>
      <c r="CH69" s="63"/>
      <c r="CI69" s="163">
        <f t="shared" ref="CI69" si="1254">CH69/$G69</f>
        <v>0</v>
      </c>
      <c r="CJ69" s="63"/>
      <c r="CK69" s="163">
        <f t="shared" ref="CK69" si="1255">CJ69/$G69</f>
        <v>0</v>
      </c>
      <c r="CL69" s="63"/>
      <c r="CM69" s="163">
        <f t="shared" ref="CM69" si="1256">CL69/$G69</f>
        <v>0</v>
      </c>
      <c r="CN69" s="63"/>
      <c r="CO69" s="163">
        <f t="shared" si="244"/>
        <v>0</v>
      </c>
      <c r="CP69" s="63"/>
      <c r="CQ69" s="163">
        <f t="shared" si="245"/>
        <v>0</v>
      </c>
      <c r="CR69" s="63"/>
      <c r="CS69" s="128">
        <f t="shared" si="246"/>
        <v>0</v>
      </c>
      <c r="CU69" s="200">
        <f t="shared" si="246"/>
        <v>0</v>
      </c>
    </row>
    <row r="70" spans="1:99" x14ac:dyDescent="0.2">
      <c r="A70" s="238"/>
      <c r="B70" s="162">
        <v>37</v>
      </c>
      <c r="C70" s="162" t="s">
        <v>92</v>
      </c>
      <c r="D70" s="162" t="s">
        <v>146</v>
      </c>
      <c r="E70" s="162" t="s">
        <v>32</v>
      </c>
      <c r="F70" s="162" t="s">
        <v>75</v>
      </c>
      <c r="G70" s="105">
        <v>9</v>
      </c>
      <c r="H70" s="162">
        <f t="shared" ref="H70:H104" si="1257">SUM(J70,L70,N70,P70,R70,T70,V70,X70,Z70,AB70,AD70,AF70,AH70,AJ70,AL70,AN70,AP70,AR70,AT70,AV70,AX70,AZ70,BB70,BD70,BF70,BH70,BJ70,BL70,BN70,BP70,BR70,BT70,BV70,BX70,BZ70,CB70,CD70,CF70,CH70,CJ70,CL70,CN70,CP70,CR70)</f>
        <v>0</v>
      </c>
      <c r="I70" s="171">
        <f t="shared" si="1137"/>
        <v>0</v>
      </c>
      <c r="J70" s="63"/>
      <c r="K70" s="163">
        <f t="shared" ref="K70" si="1258">J70/$G70</f>
        <v>0</v>
      </c>
      <c r="L70" s="63"/>
      <c r="M70" s="163">
        <f t="shared" ref="M70" si="1259">L70/$G70</f>
        <v>0</v>
      </c>
      <c r="N70" s="63"/>
      <c r="O70" s="163">
        <f t="shared" ref="O70" si="1260">N70/$G70</f>
        <v>0</v>
      </c>
      <c r="P70" s="63"/>
      <c r="Q70" s="163">
        <f t="shared" ref="Q70" si="1261">P70/$G70</f>
        <v>0</v>
      </c>
      <c r="R70" s="63"/>
      <c r="S70" s="163">
        <f t="shared" ref="S70" si="1262">R70/$G70</f>
        <v>0</v>
      </c>
      <c r="T70" s="63"/>
      <c r="U70" s="163">
        <f t="shared" si="1144"/>
        <v>0</v>
      </c>
      <c r="V70" s="63"/>
      <c r="W70" s="163">
        <f t="shared" si="1144"/>
        <v>0</v>
      </c>
      <c r="X70" s="63"/>
      <c r="Y70" s="163">
        <f t="shared" ref="Y70" si="1263">X70/$G70</f>
        <v>0</v>
      </c>
      <c r="Z70" s="63"/>
      <c r="AA70" s="163">
        <f t="shared" ref="AA70" si="1264">Z70/$G70</f>
        <v>0</v>
      </c>
      <c r="AB70" s="63"/>
      <c r="AC70" s="163">
        <f t="shared" ref="AC70" si="1265">AB70/$G70</f>
        <v>0</v>
      </c>
      <c r="AD70" s="63"/>
      <c r="AE70" s="163">
        <f t="shared" ref="AE70" si="1266">AD70/$G70</f>
        <v>0</v>
      </c>
      <c r="AF70" s="63"/>
      <c r="AG70" s="163">
        <f t="shared" ref="AG70" si="1267">AF70/$G70</f>
        <v>0</v>
      </c>
      <c r="AH70" s="63"/>
      <c r="AI70" s="163">
        <f t="shared" ref="AI70" si="1268">AH70/$G70</f>
        <v>0</v>
      </c>
      <c r="AJ70" s="63"/>
      <c r="AK70" s="163">
        <f t="shared" ref="AK70" si="1269">AJ70/$G70</f>
        <v>0</v>
      </c>
      <c r="AL70" s="63"/>
      <c r="AM70" s="163">
        <f t="shared" ref="AM70" si="1270">AL70/$G70</f>
        <v>0</v>
      </c>
      <c r="AN70" s="63"/>
      <c r="AO70" s="163">
        <f t="shared" ref="AO70" si="1271">AN70/$G70</f>
        <v>0</v>
      </c>
      <c r="AP70" s="63"/>
      <c r="AQ70" s="163">
        <f t="shared" ref="AQ70" si="1272">AP70/$G70</f>
        <v>0</v>
      </c>
      <c r="AR70" s="63"/>
      <c r="AS70" s="163">
        <f t="shared" ref="AS70" si="1273">AR70/$G70</f>
        <v>0</v>
      </c>
      <c r="AT70" s="63"/>
      <c r="AU70" s="163">
        <f t="shared" ref="AU70" si="1274">AT70/$G70</f>
        <v>0</v>
      </c>
      <c r="AV70" s="63"/>
      <c r="AW70" s="163">
        <f t="shared" ref="AW70" si="1275">AV70/$G70</f>
        <v>0</v>
      </c>
      <c r="AX70" s="63"/>
      <c r="AY70" s="163">
        <f t="shared" ref="AY70" si="1276">AX70/$G70</f>
        <v>0</v>
      </c>
      <c r="AZ70" s="63"/>
      <c r="BA70" s="163">
        <f t="shared" ref="BA70" si="1277">AZ70/$G70</f>
        <v>0</v>
      </c>
      <c r="BB70" s="63"/>
      <c r="BC70" s="163">
        <f t="shared" ref="BC70" si="1278">BB70/$G70</f>
        <v>0</v>
      </c>
      <c r="BD70" s="63"/>
      <c r="BE70" s="163">
        <f t="shared" ref="BE70" si="1279">BD70/$G70</f>
        <v>0</v>
      </c>
      <c r="BF70" s="63"/>
      <c r="BG70" s="163">
        <f t="shared" ref="BG70" si="1280">BF70/$G70</f>
        <v>0</v>
      </c>
      <c r="BH70" s="63"/>
      <c r="BI70" s="163">
        <f t="shared" ref="BI70" si="1281">BH70/$G70</f>
        <v>0</v>
      </c>
      <c r="BJ70" s="63"/>
      <c r="BK70" s="163">
        <f t="shared" ref="BK70" si="1282">BJ70/$G70</f>
        <v>0</v>
      </c>
      <c r="BL70" s="63"/>
      <c r="BM70" s="163">
        <f t="shared" ref="BM70" si="1283">BL70/$G70</f>
        <v>0</v>
      </c>
      <c r="BN70" s="63"/>
      <c r="BO70" s="163">
        <f t="shared" ref="BO70" si="1284">BN70/$G70</f>
        <v>0</v>
      </c>
      <c r="BP70" s="63"/>
      <c r="BQ70" s="163">
        <f t="shared" ref="BQ70" si="1285">BP70/$G70</f>
        <v>0</v>
      </c>
      <c r="BR70" s="63"/>
      <c r="BS70" s="163">
        <f t="shared" ref="BS70" si="1286">BR70/$G70</f>
        <v>0</v>
      </c>
      <c r="BT70" s="63"/>
      <c r="BU70" s="163">
        <f t="shared" ref="BU70" si="1287">BT70/$G70</f>
        <v>0</v>
      </c>
      <c r="BV70" s="63"/>
      <c r="BW70" s="163">
        <f t="shared" ref="BW70" si="1288">BV70/$G70</f>
        <v>0</v>
      </c>
      <c r="BX70" s="63"/>
      <c r="BY70" s="163">
        <f t="shared" ref="BY70" si="1289">BX70/$G70</f>
        <v>0</v>
      </c>
      <c r="BZ70" s="63"/>
      <c r="CA70" s="163">
        <f t="shared" ref="CA70" si="1290">BZ70/$G70</f>
        <v>0</v>
      </c>
      <c r="CB70" s="63"/>
      <c r="CC70" s="163">
        <f t="shared" ref="CC70" si="1291">CB70/$G70</f>
        <v>0</v>
      </c>
      <c r="CD70" s="63"/>
      <c r="CE70" s="163">
        <f t="shared" ref="CE70" si="1292">CD70/$G70</f>
        <v>0</v>
      </c>
      <c r="CF70" s="63"/>
      <c r="CG70" s="163">
        <f t="shared" ref="CG70" si="1293">CF70/$G70</f>
        <v>0</v>
      </c>
      <c r="CH70" s="63"/>
      <c r="CI70" s="163">
        <f t="shared" ref="CI70" si="1294">CH70/$G70</f>
        <v>0</v>
      </c>
      <c r="CJ70" s="63"/>
      <c r="CK70" s="163">
        <f t="shared" ref="CK70" si="1295">CJ70/$G70</f>
        <v>0</v>
      </c>
      <c r="CL70" s="63"/>
      <c r="CM70" s="163">
        <f t="shared" ref="CM70" si="1296">CL70/$G70</f>
        <v>0</v>
      </c>
      <c r="CN70" s="63"/>
      <c r="CO70" s="163">
        <f t="shared" si="244"/>
        <v>0</v>
      </c>
      <c r="CP70" s="63"/>
      <c r="CQ70" s="163">
        <f t="shared" si="245"/>
        <v>0</v>
      </c>
      <c r="CR70" s="63"/>
      <c r="CS70" s="128">
        <f t="shared" si="246"/>
        <v>0</v>
      </c>
      <c r="CU70" s="200">
        <f t="shared" si="246"/>
        <v>0</v>
      </c>
    </row>
    <row r="71" spans="1:99" x14ac:dyDescent="0.2">
      <c r="A71" s="238"/>
      <c r="B71" s="162">
        <v>39</v>
      </c>
      <c r="C71" s="162" t="s">
        <v>147</v>
      </c>
      <c r="D71" s="162" t="s">
        <v>135</v>
      </c>
      <c r="E71" s="162" t="s">
        <v>10</v>
      </c>
      <c r="F71" s="162" t="s">
        <v>75</v>
      </c>
      <c r="G71" s="105">
        <v>8</v>
      </c>
      <c r="H71" s="162">
        <f t="shared" si="1257"/>
        <v>3</v>
      </c>
      <c r="I71" s="171">
        <f t="shared" si="1137"/>
        <v>0.375</v>
      </c>
      <c r="J71" s="63"/>
      <c r="K71" s="163">
        <f t="shared" ref="K71" si="1297">J71/$G71</f>
        <v>0</v>
      </c>
      <c r="L71" s="63">
        <v>1</v>
      </c>
      <c r="M71" s="163">
        <f t="shared" ref="M71" si="1298">L71/$G71</f>
        <v>0.125</v>
      </c>
      <c r="N71" s="63"/>
      <c r="O71" s="163">
        <f t="shared" ref="O71" si="1299">N71/$G71</f>
        <v>0</v>
      </c>
      <c r="P71" s="63"/>
      <c r="Q71" s="163">
        <f t="shared" ref="Q71" si="1300">P71/$G71</f>
        <v>0</v>
      </c>
      <c r="R71" s="63"/>
      <c r="S71" s="163">
        <f t="shared" ref="S71" si="1301">R71/$G71</f>
        <v>0</v>
      </c>
      <c r="T71" s="63"/>
      <c r="U71" s="163">
        <f t="shared" si="1144"/>
        <v>0</v>
      </c>
      <c r="V71" s="63"/>
      <c r="W71" s="163">
        <f t="shared" si="1144"/>
        <v>0</v>
      </c>
      <c r="X71" s="63"/>
      <c r="Y71" s="163">
        <f t="shared" ref="Y71" si="1302">X71/$G71</f>
        <v>0</v>
      </c>
      <c r="Z71" s="63"/>
      <c r="AA71" s="163">
        <f t="shared" ref="AA71" si="1303">Z71/$G71</f>
        <v>0</v>
      </c>
      <c r="AB71" s="63"/>
      <c r="AC71" s="163">
        <f t="shared" ref="AC71" si="1304">AB71/$G71</f>
        <v>0</v>
      </c>
      <c r="AD71" s="63"/>
      <c r="AE71" s="163">
        <f t="shared" ref="AE71" si="1305">AD71/$G71</f>
        <v>0</v>
      </c>
      <c r="AF71" s="63"/>
      <c r="AG71" s="163">
        <f t="shared" ref="AG71" si="1306">AF71/$G71</f>
        <v>0</v>
      </c>
      <c r="AH71" s="63"/>
      <c r="AI71" s="163">
        <f t="shared" ref="AI71" si="1307">AH71/$G71</f>
        <v>0</v>
      </c>
      <c r="AJ71" s="63"/>
      <c r="AK71" s="163">
        <f t="shared" ref="AK71" si="1308">AJ71/$G71</f>
        <v>0</v>
      </c>
      <c r="AL71" s="63"/>
      <c r="AM71" s="163">
        <f t="shared" ref="AM71" si="1309">AL71/$G71</f>
        <v>0</v>
      </c>
      <c r="AN71" s="63"/>
      <c r="AO71" s="163">
        <f t="shared" ref="AO71" si="1310">AN71/$G71</f>
        <v>0</v>
      </c>
      <c r="AP71" s="63"/>
      <c r="AQ71" s="163">
        <f t="shared" ref="AQ71" si="1311">AP71/$G71</f>
        <v>0</v>
      </c>
      <c r="AR71" s="63">
        <v>2</v>
      </c>
      <c r="AS71" s="163">
        <f t="shared" ref="AS71" si="1312">AR71/$G71</f>
        <v>0.25</v>
      </c>
      <c r="AT71" s="63"/>
      <c r="AU71" s="163">
        <f t="shared" ref="AU71" si="1313">AT71/$G71</f>
        <v>0</v>
      </c>
      <c r="AV71" s="63"/>
      <c r="AW71" s="163">
        <f t="shared" ref="AW71" si="1314">AV71/$G71</f>
        <v>0</v>
      </c>
      <c r="AX71" s="63"/>
      <c r="AY71" s="163">
        <f t="shared" ref="AY71" si="1315">AX71/$G71</f>
        <v>0</v>
      </c>
      <c r="AZ71" s="63"/>
      <c r="BA71" s="163">
        <f t="shared" ref="BA71" si="1316">AZ71/$G71</f>
        <v>0</v>
      </c>
      <c r="BB71" s="63"/>
      <c r="BC71" s="163">
        <f t="shared" ref="BC71" si="1317">BB71/$G71</f>
        <v>0</v>
      </c>
      <c r="BD71" s="63"/>
      <c r="BE71" s="163">
        <f t="shared" ref="BE71" si="1318">BD71/$G71</f>
        <v>0</v>
      </c>
      <c r="BF71" s="63"/>
      <c r="BG71" s="163">
        <f t="shared" ref="BG71" si="1319">BF71/$G71</f>
        <v>0</v>
      </c>
      <c r="BH71" s="63"/>
      <c r="BI71" s="163">
        <f t="shared" ref="BI71" si="1320">BH71/$G71</f>
        <v>0</v>
      </c>
      <c r="BJ71" s="63"/>
      <c r="BK71" s="163">
        <f t="shared" ref="BK71" si="1321">BJ71/$G71</f>
        <v>0</v>
      </c>
      <c r="BL71" s="63"/>
      <c r="BM71" s="163">
        <f t="shared" ref="BM71" si="1322">BL71/$G71</f>
        <v>0</v>
      </c>
      <c r="BN71" s="63"/>
      <c r="BO71" s="163">
        <f t="shared" ref="BO71" si="1323">BN71/$G71</f>
        <v>0</v>
      </c>
      <c r="BP71" s="63"/>
      <c r="BQ71" s="163">
        <f t="shared" ref="BQ71" si="1324">BP71/$G71</f>
        <v>0</v>
      </c>
      <c r="BR71" s="63"/>
      <c r="BS71" s="163">
        <f t="shared" ref="BS71" si="1325">BR71/$G71</f>
        <v>0</v>
      </c>
      <c r="BT71" s="63"/>
      <c r="BU71" s="163">
        <f t="shared" ref="BU71" si="1326">BT71/$G71</f>
        <v>0</v>
      </c>
      <c r="BV71" s="63"/>
      <c r="BW71" s="163">
        <f t="shared" ref="BW71" si="1327">BV71/$G71</f>
        <v>0</v>
      </c>
      <c r="BX71" s="63"/>
      <c r="BY71" s="163">
        <f t="shared" ref="BY71" si="1328">BX71/$G71</f>
        <v>0</v>
      </c>
      <c r="BZ71" s="63"/>
      <c r="CA71" s="163">
        <f t="shared" ref="CA71" si="1329">BZ71/$G71</f>
        <v>0</v>
      </c>
      <c r="CB71" s="63"/>
      <c r="CC71" s="163">
        <f t="shared" ref="CC71" si="1330">CB71/$G71</f>
        <v>0</v>
      </c>
      <c r="CD71" s="63"/>
      <c r="CE71" s="163">
        <f t="shared" ref="CE71" si="1331">CD71/$G71</f>
        <v>0</v>
      </c>
      <c r="CF71" s="63"/>
      <c r="CG71" s="163">
        <f t="shared" ref="CG71" si="1332">CF71/$G71</f>
        <v>0</v>
      </c>
      <c r="CH71" s="63"/>
      <c r="CI71" s="163">
        <f t="shared" ref="CI71" si="1333">CH71/$G71</f>
        <v>0</v>
      </c>
      <c r="CJ71" s="63"/>
      <c r="CK71" s="163">
        <f t="shared" ref="CK71" si="1334">CJ71/$G71</f>
        <v>0</v>
      </c>
      <c r="CL71" s="63"/>
      <c r="CM71" s="163">
        <f t="shared" ref="CM71" si="1335">CL71/$G71</f>
        <v>0</v>
      </c>
      <c r="CN71" s="63"/>
      <c r="CO71" s="163">
        <f t="shared" ref="CO71:CO104" si="1336">CN71/$G71</f>
        <v>0</v>
      </c>
      <c r="CP71" s="63"/>
      <c r="CQ71" s="163">
        <f t="shared" ref="CQ71:CQ104" si="1337">CP71/$G71</f>
        <v>0</v>
      </c>
      <c r="CR71" s="63"/>
      <c r="CS71" s="128">
        <f t="shared" ref="CS71:CU104" si="1338">CR71/$G71</f>
        <v>0</v>
      </c>
      <c r="CU71" s="200">
        <f t="shared" si="1338"/>
        <v>0</v>
      </c>
    </row>
    <row r="72" spans="1:99" x14ac:dyDescent="0.2">
      <c r="A72" s="238"/>
      <c r="B72" s="162">
        <v>34</v>
      </c>
      <c r="C72" s="162" t="s">
        <v>142</v>
      </c>
      <c r="D72" s="162" t="s">
        <v>143</v>
      </c>
      <c r="E72" s="162" t="s">
        <v>32</v>
      </c>
      <c r="F72" s="162" t="s">
        <v>75</v>
      </c>
      <c r="G72" s="105">
        <v>6</v>
      </c>
      <c r="H72" s="162">
        <f t="shared" si="1257"/>
        <v>0</v>
      </c>
      <c r="I72" s="171">
        <f t="shared" si="1137"/>
        <v>0</v>
      </c>
      <c r="J72" s="63"/>
      <c r="K72" s="163">
        <f t="shared" ref="K72" si="1339">J72/$G72</f>
        <v>0</v>
      </c>
      <c r="L72" s="63"/>
      <c r="M72" s="163">
        <f t="shared" ref="M72" si="1340">L72/$G72</f>
        <v>0</v>
      </c>
      <c r="N72" s="63"/>
      <c r="O72" s="163">
        <f t="shared" ref="O72" si="1341">N72/$G72</f>
        <v>0</v>
      </c>
      <c r="P72" s="63"/>
      <c r="Q72" s="163">
        <f t="shared" ref="Q72" si="1342">P72/$G72</f>
        <v>0</v>
      </c>
      <c r="R72" s="63"/>
      <c r="S72" s="163">
        <f t="shared" ref="S72" si="1343">R72/$G72</f>
        <v>0</v>
      </c>
      <c r="T72" s="63"/>
      <c r="U72" s="163">
        <f t="shared" si="1144"/>
        <v>0</v>
      </c>
      <c r="V72" s="63"/>
      <c r="W72" s="163">
        <f t="shared" si="1144"/>
        <v>0</v>
      </c>
      <c r="X72" s="63"/>
      <c r="Y72" s="163">
        <f t="shared" ref="Y72" si="1344">X72/$G72</f>
        <v>0</v>
      </c>
      <c r="Z72" s="63"/>
      <c r="AA72" s="163">
        <f t="shared" ref="AA72" si="1345">Z72/$G72</f>
        <v>0</v>
      </c>
      <c r="AB72" s="63"/>
      <c r="AC72" s="163">
        <f t="shared" ref="AC72" si="1346">AB72/$G72</f>
        <v>0</v>
      </c>
      <c r="AD72" s="63"/>
      <c r="AE72" s="163">
        <f t="shared" ref="AE72" si="1347">AD72/$G72</f>
        <v>0</v>
      </c>
      <c r="AF72" s="63"/>
      <c r="AG72" s="163">
        <f t="shared" ref="AG72" si="1348">AF72/$G72</f>
        <v>0</v>
      </c>
      <c r="AH72" s="63"/>
      <c r="AI72" s="163">
        <f t="shared" ref="AI72" si="1349">AH72/$G72</f>
        <v>0</v>
      </c>
      <c r="AJ72" s="63"/>
      <c r="AK72" s="163">
        <f t="shared" ref="AK72" si="1350">AJ72/$G72</f>
        <v>0</v>
      </c>
      <c r="AL72" s="63"/>
      <c r="AM72" s="163">
        <f t="shared" ref="AM72" si="1351">AL72/$G72</f>
        <v>0</v>
      </c>
      <c r="AN72" s="63"/>
      <c r="AO72" s="163">
        <f t="shared" ref="AO72" si="1352">AN72/$G72</f>
        <v>0</v>
      </c>
      <c r="AP72" s="63"/>
      <c r="AQ72" s="163">
        <f t="shared" ref="AQ72" si="1353">AP72/$G72</f>
        <v>0</v>
      </c>
      <c r="AR72" s="63"/>
      <c r="AS72" s="163">
        <f t="shared" ref="AS72" si="1354">AR72/$G72</f>
        <v>0</v>
      </c>
      <c r="AT72" s="63"/>
      <c r="AU72" s="163">
        <f t="shared" ref="AU72" si="1355">AT72/$G72</f>
        <v>0</v>
      </c>
      <c r="AV72" s="63"/>
      <c r="AW72" s="163">
        <f t="shared" ref="AW72" si="1356">AV72/$G72</f>
        <v>0</v>
      </c>
      <c r="AX72" s="63"/>
      <c r="AY72" s="163">
        <f t="shared" ref="AY72" si="1357">AX72/$G72</f>
        <v>0</v>
      </c>
      <c r="AZ72" s="63"/>
      <c r="BA72" s="163">
        <f t="shared" ref="BA72" si="1358">AZ72/$G72</f>
        <v>0</v>
      </c>
      <c r="BB72" s="63"/>
      <c r="BC72" s="163">
        <f t="shared" ref="BC72" si="1359">BB72/$G72</f>
        <v>0</v>
      </c>
      <c r="BD72" s="63"/>
      <c r="BE72" s="163">
        <f t="shared" ref="BE72" si="1360">BD72/$G72</f>
        <v>0</v>
      </c>
      <c r="BF72" s="63"/>
      <c r="BG72" s="163">
        <f t="shared" ref="BG72" si="1361">BF72/$G72</f>
        <v>0</v>
      </c>
      <c r="BH72" s="63"/>
      <c r="BI72" s="163">
        <f t="shared" ref="BI72" si="1362">BH72/$G72</f>
        <v>0</v>
      </c>
      <c r="BJ72" s="63"/>
      <c r="BK72" s="163">
        <f t="shared" ref="BK72" si="1363">BJ72/$G72</f>
        <v>0</v>
      </c>
      <c r="BL72" s="63"/>
      <c r="BM72" s="163">
        <f t="shared" ref="BM72" si="1364">BL72/$G72</f>
        <v>0</v>
      </c>
      <c r="BN72" s="63"/>
      <c r="BO72" s="163">
        <f t="shared" ref="BO72" si="1365">BN72/$G72</f>
        <v>0</v>
      </c>
      <c r="BP72" s="63"/>
      <c r="BQ72" s="163">
        <f t="shared" ref="BQ72" si="1366">BP72/$G72</f>
        <v>0</v>
      </c>
      <c r="BR72" s="63"/>
      <c r="BS72" s="163">
        <f t="shared" ref="BS72" si="1367">BR72/$G72</f>
        <v>0</v>
      </c>
      <c r="BT72" s="63"/>
      <c r="BU72" s="163">
        <f t="shared" ref="BU72" si="1368">BT72/$G72</f>
        <v>0</v>
      </c>
      <c r="BV72" s="63"/>
      <c r="BW72" s="163">
        <f t="shared" ref="BW72" si="1369">BV72/$G72</f>
        <v>0</v>
      </c>
      <c r="BX72" s="63"/>
      <c r="BY72" s="163">
        <f t="shared" ref="BY72" si="1370">BX72/$G72</f>
        <v>0</v>
      </c>
      <c r="BZ72" s="63"/>
      <c r="CA72" s="163">
        <f t="shared" ref="CA72" si="1371">BZ72/$G72</f>
        <v>0</v>
      </c>
      <c r="CB72" s="63"/>
      <c r="CC72" s="163">
        <f t="shared" ref="CC72" si="1372">CB72/$G72</f>
        <v>0</v>
      </c>
      <c r="CD72" s="63"/>
      <c r="CE72" s="163">
        <f t="shared" ref="CE72" si="1373">CD72/$G72</f>
        <v>0</v>
      </c>
      <c r="CF72" s="63"/>
      <c r="CG72" s="163">
        <f t="shared" ref="CG72" si="1374">CF72/$G72</f>
        <v>0</v>
      </c>
      <c r="CH72" s="63"/>
      <c r="CI72" s="163">
        <f t="shared" ref="CI72" si="1375">CH72/$G72</f>
        <v>0</v>
      </c>
      <c r="CJ72" s="63"/>
      <c r="CK72" s="163">
        <f t="shared" ref="CK72" si="1376">CJ72/$G72</f>
        <v>0</v>
      </c>
      <c r="CL72" s="63"/>
      <c r="CM72" s="163">
        <f t="shared" ref="CM72" si="1377">CL72/$G72</f>
        <v>0</v>
      </c>
      <c r="CN72" s="63"/>
      <c r="CO72" s="163">
        <f t="shared" si="1336"/>
        <v>0</v>
      </c>
      <c r="CP72" s="63"/>
      <c r="CQ72" s="163">
        <f t="shared" si="1337"/>
        <v>0</v>
      </c>
      <c r="CR72" s="63"/>
      <c r="CS72" s="128">
        <f t="shared" si="1338"/>
        <v>0</v>
      </c>
      <c r="CU72" s="200">
        <f t="shared" si="1338"/>
        <v>0</v>
      </c>
    </row>
    <row r="73" spans="1:99" x14ac:dyDescent="0.2">
      <c r="A73" s="238"/>
      <c r="B73" s="162">
        <v>56</v>
      </c>
      <c r="C73" s="162" t="s">
        <v>139</v>
      </c>
      <c r="D73" s="162" t="s">
        <v>140</v>
      </c>
      <c r="E73" s="162" t="s">
        <v>9</v>
      </c>
      <c r="F73" s="162" t="s">
        <v>75</v>
      </c>
      <c r="G73" s="105">
        <v>5</v>
      </c>
      <c r="H73" s="162">
        <f t="shared" si="1257"/>
        <v>1</v>
      </c>
      <c r="I73" s="171">
        <f t="shared" si="1137"/>
        <v>0.2</v>
      </c>
      <c r="J73" s="63"/>
      <c r="K73" s="163">
        <f t="shared" ref="K73" si="1378">J73/$G73</f>
        <v>0</v>
      </c>
      <c r="L73" s="63"/>
      <c r="M73" s="163">
        <f t="shared" ref="M73" si="1379">L73/$G73</f>
        <v>0</v>
      </c>
      <c r="N73" s="63"/>
      <c r="O73" s="163">
        <f t="shared" ref="O73" si="1380">N73/$G73</f>
        <v>0</v>
      </c>
      <c r="P73" s="63"/>
      <c r="Q73" s="163">
        <f t="shared" ref="Q73" si="1381">P73/$G73</f>
        <v>0</v>
      </c>
      <c r="R73" s="63"/>
      <c r="S73" s="163">
        <f t="shared" ref="S73" si="1382">R73/$G73</f>
        <v>0</v>
      </c>
      <c r="T73" s="63"/>
      <c r="U73" s="163">
        <f t="shared" si="1144"/>
        <v>0</v>
      </c>
      <c r="V73" s="63">
        <v>1</v>
      </c>
      <c r="W73" s="163">
        <f t="shared" si="1144"/>
        <v>0.2</v>
      </c>
      <c r="X73" s="63"/>
      <c r="Y73" s="163">
        <f t="shared" ref="Y73" si="1383">X73/$G73</f>
        <v>0</v>
      </c>
      <c r="Z73" s="63"/>
      <c r="AA73" s="163">
        <f t="shared" ref="AA73" si="1384">Z73/$G73</f>
        <v>0</v>
      </c>
      <c r="AB73" s="63"/>
      <c r="AC73" s="163">
        <f t="shared" ref="AC73" si="1385">AB73/$G73</f>
        <v>0</v>
      </c>
      <c r="AD73" s="63"/>
      <c r="AE73" s="163">
        <f t="shared" ref="AE73" si="1386">AD73/$G73</f>
        <v>0</v>
      </c>
      <c r="AF73" s="63"/>
      <c r="AG73" s="163">
        <f t="shared" ref="AG73" si="1387">AF73/$G73</f>
        <v>0</v>
      </c>
      <c r="AH73" s="63"/>
      <c r="AI73" s="163">
        <f t="shared" ref="AI73" si="1388">AH73/$G73</f>
        <v>0</v>
      </c>
      <c r="AJ73" s="63"/>
      <c r="AK73" s="163">
        <f t="shared" ref="AK73" si="1389">AJ73/$G73</f>
        <v>0</v>
      </c>
      <c r="AL73" s="63"/>
      <c r="AM73" s="163">
        <f t="shared" ref="AM73" si="1390">AL73/$G73</f>
        <v>0</v>
      </c>
      <c r="AN73" s="63"/>
      <c r="AO73" s="163">
        <f t="shared" ref="AO73" si="1391">AN73/$G73</f>
        <v>0</v>
      </c>
      <c r="AP73" s="63"/>
      <c r="AQ73" s="163">
        <f t="shared" ref="AQ73" si="1392">AP73/$G73</f>
        <v>0</v>
      </c>
      <c r="AR73" s="63"/>
      <c r="AS73" s="163">
        <f t="shared" ref="AS73" si="1393">AR73/$G73</f>
        <v>0</v>
      </c>
      <c r="AT73" s="63"/>
      <c r="AU73" s="163">
        <f t="shared" ref="AU73" si="1394">AT73/$G73</f>
        <v>0</v>
      </c>
      <c r="AV73" s="63"/>
      <c r="AW73" s="163">
        <f t="shared" ref="AW73" si="1395">AV73/$G73</f>
        <v>0</v>
      </c>
      <c r="AX73" s="63"/>
      <c r="AY73" s="163">
        <f t="shared" ref="AY73" si="1396">AX73/$G73</f>
        <v>0</v>
      </c>
      <c r="AZ73" s="63"/>
      <c r="BA73" s="163">
        <f t="shared" ref="BA73" si="1397">AZ73/$G73</f>
        <v>0</v>
      </c>
      <c r="BB73" s="63"/>
      <c r="BC73" s="163">
        <f t="shared" ref="BC73" si="1398">BB73/$G73</f>
        <v>0</v>
      </c>
      <c r="BD73" s="63"/>
      <c r="BE73" s="163">
        <f t="shared" ref="BE73" si="1399">BD73/$G73</f>
        <v>0</v>
      </c>
      <c r="BF73" s="63"/>
      <c r="BG73" s="163">
        <f t="shared" ref="BG73" si="1400">BF73/$G73</f>
        <v>0</v>
      </c>
      <c r="BH73" s="63"/>
      <c r="BI73" s="163">
        <f t="shared" ref="BI73" si="1401">BH73/$G73</f>
        <v>0</v>
      </c>
      <c r="BJ73" s="63"/>
      <c r="BK73" s="163">
        <f t="shared" ref="BK73" si="1402">BJ73/$G73</f>
        <v>0</v>
      </c>
      <c r="BL73" s="63"/>
      <c r="BM73" s="163">
        <f t="shared" ref="BM73" si="1403">BL73/$G73</f>
        <v>0</v>
      </c>
      <c r="BN73" s="63"/>
      <c r="BO73" s="163">
        <f t="shared" ref="BO73" si="1404">BN73/$G73</f>
        <v>0</v>
      </c>
      <c r="BP73" s="63"/>
      <c r="BQ73" s="163">
        <f t="shared" ref="BQ73" si="1405">BP73/$G73</f>
        <v>0</v>
      </c>
      <c r="BR73" s="63"/>
      <c r="BS73" s="163">
        <f t="shared" ref="BS73" si="1406">BR73/$G73</f>
        <v>0</v>
      </c>
      <c r="BT73" s="63"/>
      <c r="BU73" s="163">
        <f t="shared" ref="BU73" si="1407">BT73/$G73</f>
        <v>0</v>
      </c>
      <c r="BV73" s="63"/>
      <c r="BW73" s="163">
        <f t="shared" ref="BW73" si="1408">BV73/$G73</f>
        <v>0</v>
      </c>
      <c r="BX73" s="63"/>
      <c r="BY73" s="163">
        <f t="shared" ref="BY73" si="1409">BX73/$G73</f>
        <v>0</v>
      </c>
      <c r="BZ73" s="63"/>
      <c r="CA73" s="163">
        <f t="shared" ref="CA73" si="1410">BZ73/$G73</f>
        <v>0</v>
      </c>
      <c r="CB73" s="63"/>
      <c r="CC73" s="163">
        <f t="shared" ref="CC73" si="1411">CB73/$G73</f>
        <v>0</v>
      </c>
      <c r="CD73" s="63"/>
      <c r="CE73" s="163">
        <f t="shared" ref="CE73" si="1412">CD73/$G73</f>
        <v>0</v>
      </c>
      <c r="CF73" s="63"/>
      <c r="CG73" s="163">
        <f t="shared" ref="CG73" si="1413">CF73/$G73</f>
        <v>0</v>
      </c>
      <c r="CH73" s="63"/>
      <c r="CI73" s="163">
        <f t="shared" ref="CI73" si="1414">CH73/$G73</f>
        <v>0</v>
      </c>
      <c r="CJ73" s="63"/>
      <c r="CK73" s="163">
        <f t="shared" ref="CK73" si="1415">CJ73/$G73</f>
        <v>0</v>
      </c>
      <c r="CL73" s="63"/>
      <c r="CM73" s="163">
        <f t="shared" ref="CM73" si="1416">CL73/$G73</f>
        <v>0</v>
      </c>
      <c r="CN73" s="63"/>
      <c r="CO73" s="163">
        <f t="shared" si="1336"/>
        <v>0</v>
      </c>
      <c r="CP73" s="63"/>
      <c r="CQ73" s="163">
        <f t="shared" si="1337"/>
        <v>0</v>
      </c>
      <c r="CR73" s="63"/>
      <c r="CS73" s="128">
        <f t="shared" si="1338"/>
        <v>0</v>
      </c>
      <c r="CU73" s="200">
        <f t="shared" si="1338"/>
        <v>0</v>
      </c>
    </row>
    <row r="74" spans="1:99" x14ac:dyDescent="0.2">
      <c r="A74" s="238"/>
      <c r="B74" s="162">
        <v>58</v>
      </c>
      <c r="C74" s="162" t="s">
        <v>87</v>
      </c>
      <c r="D74" s="162" t="s">
        <v>84</v>
      </c>
      <c r="E74" s="162" t="s">
        <v>5</v>
      </c>
      <c r="F74" s="162" t="s">
        <v>75</v>
      </c>
      <c r="G74" s="105">
        <v>4</v>
      </c>
      <c r="H74" s="162">
        <f t="shared" si="1257"/>
        <v>1</v>
      </c>
      <c r="I74" s="171">
        <f t="shared" si="1137"/>
        <v>0.25</v>
      </c>
      <c r="J74" s="63"/>
      <c r="K74" s="163">
        <f t="shared" ref="K74" si="1417">J74/$G74</f>
        <v>0</v>
      </c>
      <c r="L74" s="63"/>
      <c r="M74" s="163">
        <f t="shared" ref="M74" si="1418">L74/$G74</f>
        <v>0</v>
      </c>
      <c r="N74" s="63"/>
      <c r="O74" s="163">
        <f t="shared" ref="O74" si="1419">N74/$G74</f>
        <v>0</v>
      </c>
      <c r="P74" s="63"/>
      <c r="Q74" s="163">
        <f t="shared" ref="Q74" si="1420">P74/$G74</f>
        <v>0</v>
      </c>
      <c r="R74" s="63"/>
      <c r="S74" s="163">
        <f t="shared" ref="S74" si="1421">R74/$G74</f>
        <v>0</v>
      </c>
      <c r="T74" s="63"/>
      <c r="U74" s="163">
        <f t="shared" si="1144"/>
        <v>0</v>
      </c>
      <c r="V74" s="63">
        <v>1</v>
      </c>
      <c r="W74" s="163">
        <f t="shared" si="1144"/>
        <v>0.25</v>
      </c>
      <c r="X74" s="63"/>
      <c r="Y74" s="163">
        <f t="shared" ref="Y74" si="1422">X74/$G74</f>
        <v>0</v>
      </c>
      <c r="Z74" s="63"/>
      <c r="AA74" s="163">
        <f t="shared" ref="AA74" si="1423">Z74/$G74</f>
        <v>0</v>
      </c>
      <c r="AB74" s="63"/>
      <c r="AC74" s="163">
        <f t="shared" ref="AC74" si="1424">AB74/$G74</f>
        <v>0</v>
      </c>
      <c r="AD74" s="63"/>
      <c r="AE74" s="163">
        <f t="shared" ref="AE74" si="1425">AD74/$G74</f>
        <v>0</v>
      </c>
      <c r="AF74" s="63"/>
      <c r="AG74" s="163">
        <f t="shared" ref="AG74" si="1426">AF74/$G74</f>
        <v>0</v>
      </c>
      <c r="AH74" s="63"/>
      <c r="AI74" s="163">
        <f t="shared" ref="AI74" si="1427">AH74/$G74</f>
        <v>0</v>
      </c>
      <c r="AJ74" s="63"/>
      <c r="AK74" s="163">
        <f t="shared" ref="AK74" si="1428">AJ74/$G74</f>
        <v>0</v>
      </c>
      <c r="AL74" s="63"/>
      <c r="AM74" s="163">
        <f t="shared" ref="AM74" si="1429">AL74/$G74</f>
        <v>0</v>
      </c>
      <c r="AN74" s="63"/>
      <c r="AO74" s="163">
        <f t="shared" ref="AO74" si="1430">AN74/$G74</f>
        <v>0</v>
      </c>
      <c r="AP74" s="63"/>
      <c r="AQ74" s="163">
        <f t="shared" ref="AQ74" si="1431">AP74/$G74</f>
        <v>0</v>
      </c>
      <c r="AR74" s="63"/>
      <c r="AS74" s="163">
        <f t="shared" ref="AS74" si="1432">AR74/$G74</f>
        <v>0</v>
      </c>
      <c r="AT74" s="63"/>
      <c r="AU74" s="163">
        <f t="shared" ref="AU74" si="1433">AT74/$G74</f>
        <v>0</v>
      </c>
      <c r="AV74" s="63"/>
      <c r="AW74" s="163">
        <f t="shared" ref="AW74" si="1434">AV74/$G74</f>
        <v>0</v>
      </c>
      <c r="AX74" s="63"/>
      <c r="AY74" s="163">
        <f t="shared" ref="AY74" si="1435">AX74/$G74</f>
        <v>0</v>
      </c>
      <c r="AZ74" s="63"/>
      <c r="BA74" s="163">
        <f t="shared" ref="BA74" si="1436">AZ74/$G74</f>
        <v>0</v>
      </c>
      <c r="BB74" s="63"/>
      <c r="BC74" s="163">
        <f t="shared" ref="BC74" si="1437">BB74/$G74</f>
        <v>0</v>
      </c>
      <c r="BD74" s="63"/>
      <c r="BE74" s="163">
        <f t="shared" ref="BE74" si="1438">BD74/$G74</f>
        <v>0</v>
      </c>
      <c r="BF74" s="63"/>
      <c r="BG74" s="163">
        <f t="shared" ref="BG74" si="1439">BF74/$G74</f>
        <v>0</v>
      </c>
      <c r="BH74" s="63"/>
      <c r="BI74" s="163">
        <f t="shared" ref="BI74" si="1440">BH74/$G74</f>
        <v>0</v>
      </c>
      <c r="BJ74" s="63"/>
      <c r="BK74" s="163">
        <f t="shared" ref="BK74" si="1441">BJ74/$G74</f>
        <v>0</v>
      </c>
      <c r="BL74" s="63"/>
      <c r="BM74" s="163">
        <f t="shared" ref="BM74" si="1442">BL74/$G74</f>
        <v>0</v>
      </c>
      <c r="BN74" s="63"/>
      <c r="BO74" s="163">
        <f t="shared" ref="BO74" si="1443">BN74/$G74</f>
        <v>0</v>
      </c>
      <c r="BP74" s="63"/>
      <c r="BQ74" s="163">
        <f t="shared" ref="BQ74" si="1444">BP74/$G74</f>
        <v>0</v>
      </c>
      <c r="BR74" s="63"/>
      <c r="BS74" s="163">
        <f t="shared" ref="BS74" si="1445">BR74/$G74</f>
        <v>0</v>
      </c>
      <c r="BT74" s="63"/>
      <c r="BU74" s="163">
        <f t="shared" ref="BU74" si="1446">BT74/$G74</f>
        <v>0</v>
      </c>
      <c r="BV74" s="63"/>
      <c r="BW74" s="163">
        <f t="shared" ref="BW74" si="1447">BV74/$G74</f>
        <v>0</v>
      </c>
      <c r="BX74" s="63"/>
      <c r="BY74" s="163">
        <f t="shared" ref="BY74" si="1448">BX74/$G74</f>
        <v>0</v>
      </c>
      <c r="BZ74" s="63"/>
      <c r="CA74" s="163">
        <f t="shared" ref="CA74" si="1449">BZ74/$G74</f>
        <v>0</v>
      </c>
      <c r="CB74" s="63"/>
      <c r="CC74" s="163">
        <f t="shared" ref="CC74" si="1450">CB74/$G74</f>
        <v>0</v>
      </c>
      <c r="CD74" s="63"/>
      <c r="CE74" s="163">
        <f t="shared" ref="CE74" si="1451">CD74/$G74</f>
        <v>0</v>
      </c>
      <c r="CF74" s="63"/>
      <c r="CG74" s="163">
        <f t="shared" ref="CG74" si="1452">CF74/$G74</f>
        <v>0</v>
      </c>
      <c r="CH74" s="63"/>
      <c r="CI74" s="163">
        <f t="shared" ref="CI74" si="1453">CH74/$G74</f>
        <v>0</v>
      </c>
      <c r="CJ74" s="63"/>
      <c r="CK74" s="163">
        <f t="shared" ref="CK74" si="1454">CJ74/$G74</f>
        <v>0</v>
      </c>
      <c r="CL74" s="63"/>
      <c r="CM74" s="163">
        <f t="shared" ref="CM74" si="1455">CL74/$G74</f>
        <v>0</v>
      </c>
      <c r="CN74" s="63"/>
      <c r="CO74" s="163">
        <f t="shared" si="1336"/>
        <v>0</v>
      </c>
      <c r="CP74" s="63"/>
      <c r="CQ74" s="163">
        <f t="shared" si="1337"/>
        <v>0</v>
      </c>
      <c r="CR74" s="63"/>
      <c r="CS74" s="128">
        <f t="shared" si="1338"/>
        <v>0</v>
      </c>
      <c r="CU74" s="200">
        <f t="shared" si="1338"/>
        <v>0</v>
      </c>
    </row>
    <row r="75" spans="1:99" x14ac:dyDescent="0.2">
      <c r="A75" s="238"/>
      <c r="B75" s="162">
        <v>54</v>
      </c>
      <c r="C75" s="162" t="s">
        <v>90</v>
      </c>
      <c r="D75" s="162" t="s">
        <v>136</v>
      </c>
      <c r="E75" s="162" t="s">
        <v>9</v>
      </c>
      <c r="F75" s="162" t="s">
        <v>75</v>
      </c>
      <c r="G75" s="105">
        <v>4</v>
      </c>
      <c r="H75" s="162">
        <f t="shared" si="1257"/>
        <v>0</v>
      </c>
      <c r="I75" s="171">
        <f t="shared" si="1137"/>
        <v>0</v>
      </c>
      <c r="J75" s="63"/>
      <c r="K75" s="163">
        <f t="shared" ref="K75" si="1456">J75/$G75</f>
        <v>0</v>
      </c>
      <c r="L75" s="63"/>
      <c r="M75" s="163">
        <f t="shared" ref="M75" si="1457">L75/$G75</f>
        <v>0</v>
      </c>
      <c r="N75" s="63"/>
      <c r="O75" s="163">
        <f t="shared" ref="O75" si="1458">N75/$G75</f>
        <v>0</v>
      </c>
      <c r="P75" s="63"/>
      <c r="Q75" s="163">
        <f t="shared" ref="Q75" si="1459">P75/$G75</f>
        <v>0</v>
      </c>
      <c r="R75" s="63"/>
      <c r="S75" s="163">
        <f t="shared" ref="S75" si="1460">R75/$G75</f>
        <v>0</v>
      </c>
      <c r="T75" s="63"/>
      <c r="U75" s="163">
        <f t="shared" si="1144"/>
        <v>0</v>
      </c>
      <c r="V75" s="63"/>
      <c r="W75" s="163">
        <f t="shared" si="1144"/>
        <v>0</v>
      </c>
      <c r="X75" s="63"/>
      <c r="Y75" s="163">
        <f t="shared" ref="Y75" si="1461">X75/$G75</f>
        <v>0</v>
      </c>
      <c r="Z75" s="63"/>
      <c r="AA75" s="163">
        <f t="shared" ref="AA75" si="1462">Z75/$G75</f>
        <v>0</v>
      </c>
      <c r="AB75" s="63"/>
      <c r="AC75" s="163">
        <f t="shared" ref="AC75" si="1463">AB75/$G75</f>
        <v>0</v>
      </c>
      <c r="AD75" s="63"/>
      <c r="AE75" s="163">
        <f t="shared" ref="AE75" si="1464">AD75/$G75</f>
        <v>0</v>
      </c>
      <c r="AF75" s="63"/>
      <c r="AG75" s="163">
        <f t="shared" ref="AG75" si="1465">AF75/$G75</f>
        <v>0</v>
      </c>
      <c r="AH75" s="63"/>
      <c r="AI75" s="163">
        <f t="shared" ref="AI75" si="1466">AH75/$G75</f>
        <v>0</v>
      </c>
      <c r="AJ75" s="63"/>
      <c r="AK75" s="163">
        <f t="shared" ref="AK75" si="1467">AJ75/$G75</f>
        <v>0</v>
      </c>
      <c r="AL75" s="63"/>
      <c r="AM75" s="163">
        <f t="shared" ref="AM75" si="1468">AL75/$G75</f>
        <v>0</v>
      </c>
      <c r="AN75" s="63"/>
      <c r="AO75" s="163">
        <f t="shared" ref="AO75" si="1469">AN75/$G75</f>
        <v>0</v>
      </c>
      <c r="AP75" s="63"/>
      <c r="AQ75" s="163">
        <f t="shared" ref="AQ75" si="1470">AP75/$G75</f>
        <v>0</v>
      </c>
      <c r="AR75" s="63"/>
      <c r="AS75" s="163">
        <f t="shared" ref="AS75" si="1471">AR75/$G75</f>
        <v>0</v>
      </c>
      <c r="AT75" s="63"/>
      <c r="AU75" s="163">
        <f t="shared" ref="AU75" si="1472">AT75/$G75</f>
        <v>0</v>
      </c>
      <c r="AV75" s="63"/>
      <c r="AW75" s="163">
        <f t="shared" ref="AW75" si="1473">AV75/$G75</f>
        <v>0</v>
      </c>
      <c r="AX75" s="63"/>
      <c r="AY75" s="163">
        <f t="shared" ref="AY75" si="1474">AX75/$G75</f>
        <v>0</v>
      </c>
      <c r="AZ75" s="63"/>
      <c r="BA75" s="163">
        <f t="shared" ref="BA75" si="1475">AZ75/$G75</f>
        <v>0</v>
      </c>
      <c r="BB75" s="63"/>
      <c r="BC75" s="163">
        <f t="shared" ref="BC75" si="1476">BB75/$G75</f>
        <v>0</v>
      </c>
      <c r="BD75" s="63"/>
      <c r="BE75" s="163">
        <f t="shared" ref="BE75" si="1477">BD75/$G75</f>
        <v>0</v>
      </c>
      <c r="BF75" s="63"/>
      <c r="BG75" s="163">
        <f t="shared" ref="BG75" si="1478">BF75/$G75</f>
        <v>0</v>
      </c>
      <c r="BH75" s="63"/>
      <c r="BI75" s="163">
        <f t="shared" ref="BI75" si="1479">BH75/$G75</f>
        <v>0</v>
      </c>
      <c r="BJ75" s="63"/>
      <c r="BK75" s="163">
        <f t="shared" ref="BK75" si="1480">BJ75/$G75</f>
        <v>0</v>
      </c>
      <c r="BL75" s="63"/>
      <c r="BM75" s="163">
        <f t="shared" ref="BM75" si="1481">BL75/$G75</f>
        <v>0</v>
      </c>
      <c r="BN75" s="63"/>
      <c r="BO75" s="163">
        <f t="shared" ref="BO75" si="1482">BN75/$G75</f>
        <v>0</v>
      </c>
      <c r="BP75" s="63"/>
      <c r="BQ75" s="163">
        <f t="shared" ref="BQ75" si="1483">BP75/$G75</f>
        <v>0</v>
      </c>
      <c r="BR75" s="63"/>
      <c r="BS75" s="163">
        <f t="shared" ref="BS75" si="1484">BR75/$G75</f>
        <v>0</v>
      </c>
      <c r="BT75" s="63"/>
      <c r="BU75" s="163">
        <f t="shared" ref="BU75" si="1485">BT75/$G75</f>
        <v>0</v>
      </c>
      <c r="BV75" s="63"/>
      <c r="BW75" s="163">
        <f t="shared" ref="BW75" si="1486">BV75/$G75</f>
        <v>0</v>
      </c>
      <c r="BX75" s="63"/>
      <c r="BY75" s="163">
        <f t="shared" ref="BY75" si="1487">BX75/$G75</f>
        <v>0</v>
      </c>
      <c r="BZ75" s="63"/>
      <c r="CA75" s="163">
        <f t="shared" ref="CA75" si="1488">BZ75/$G75</f>
        <v>0</v>
      </c>
      <c r="CB75" s="63"/>
      <c r="CC75" s="163">
        <f t="shared" ref="CC75" si="1489">CB75/$G75</f>
        <v>0</v>
      </c>
      <c r="CD75" s="63"/>
      <c r="CE75" s="163">
        <f t="shared" ref="CE75" si="1490">CD75/$G75</f>
        <v>0</v>
      </c>
      <c r="CF75" s="63"/>
      <c r="CG75" s="163">
        <f t="shared" ref="CG75" si="1491">CF75/$G75</f>
        <v>0</v>
      </c>
      <c r="CH75" s="63"/>
      <c r="CI75" s="163">
        <f t="shared" ref="CI75" si="1492">CH75/$G75</f>
        <v>0</v>
      </c>
      <c r="CJ75" s="63"/>
      <c r="CK75" s="163">
        <f t="shared" ref="CK75" si="1493">CJ75/$G75</f>
        <v>0</v>
      </c>
      <c r="CL75" s="63"/>
      <c r="CM75" s="163">
        <f t="shared" ref="CM75" si="1494">CL75/$G75</f>
        <v>0</v>
      </c>
      <c r="CN75" s="63"/>
      <c r="CO75" s="163">
        <f t="shared" si="1336"/>
        <v>0</v>
      </c>
      <c r="CP75" s="63"/>
      <c r="CQ75" s="163">
        <f t="shared" si="1337"/>
        <v>0</v>
      </c>
      <c r="CR75" s="63"/>
      <c r="CS75" s="128">
        <f t="shared" si="1338"/>
        <v>0</v>
      </c>
      <c r="CU75" s="200">
        <f t="shared" si="1338"/>
        <v>0</v>
      </c>
    </row>
    <row r="76" spans="1:99" x14ac:dyDescent="0.2">
      <c r="A76" s="238"/>
      <c r="B76" s="162">
        <v>57</v>
      </c>
      <c r="C76" s="162" t="s">
        <v>130</v>
      </c>
      <c r="D76" s="162" t="s">
        <v>141</v>
      </c>
      <c r="E76" s="162" t="s">
        <v>9</v>
      </c>
      <c r="F76" s="162" t="s">
        <v>75</v>
      </c>
      <c r="G76" s="105">
        <v>3</v>
      </c>
      <c r="H76" s="162">
        <f t="shared" si="1257"/>
        <v>1</v>
      </c>
      <c r="I76" s="171">
        <f t="shared" si="1137"/>
        <v>0.33333333333333331</v>
      </c>
      <c r="J76" s="63"/>
      <c r="K76" s="163">
        <f t="shared" ref="K76" si="1495">J76/$G76</f>
        <v>0</v>
      </c>
      <c r="L76" s="63"/>
      <c r="M76" s="163">
        <f t="shared" ref="M76" si="1496">L76/$G76</f>
        <v>0</v>
      </c>
      <c r="N76" s="63"/>
      <c r="O76" s="163">
        <f t="shared" ref="O76" si="1497">N76/$G76</f>
        <v>0</v>
      </c>
      <c r="P76" s="63"/>
      <c r="Q76" s="163">
        <f t="shared" ref="Q76" si="1498">P76/$G76</f>
        <v>0</v>
      </c>
      <c r="R76" s="63"/>
      <c r="S76" s="163">
        <f t="shared" ref="S76" si="1499">R76/$G76</f>
        <v>0</v>
      </c>
      <c r="T76" s="63"/>
      <c r="U76" s="163">
        <f t="shared" si="1144"/>
        <v>0</v>
      </c>
      <c r="V76" s="63">
        <v>1</v>
      </c>
      <c r="W76" s="163">
        <f t="shared" si="1144"/>
        <v>0.33333333333333331</v>
      </c>
      <c r="X76" s="63"/>
      <c r="Y76" s="163">
        <f t="shared" ref="Y76" si="1500">X76/$G76</f>
        <v>0</v>
      </c>
      <c r="Z76" s="63"/>
      <c r="AA76" s="163">
        <f t="shared" ref="AA76" si="1501">Z76/$G76</f>
        <v>0</v>
      </c>
      <c r="AB76" s="63"/>
      <c r="AC76" s="163">
        <f t="shared" ref="AC76" si="1502">AB76/$G76</f>
        <v>0</v>
      </c>
      <c r="AD76" s="63"/>
      <c r="AE76" s="163">
        <f t="shared" ref="AE76" si="1503">AD76/$G76</f>
        <v>0</v>
      </c>
      <c r="AF76" s="63"/>
      <c r="AG76" s="163">
        <f t="shared" ref="AG76" si="1504">AF76/$G76</f>
        <v>0</v>
      </c>
      <c r="AH76" s="63"/>
      <c r="AI76" s="163">
        <f t="shared" ref="AI76" si="1505">AH76/$G76</f>
        <v>0</v>
      </c>
      <c r="AJ76" s="63"/>
      <c r="AK76" s="163">
        <f t="shared" ref="AK76" si="1506">AJ76/$G76</f>
        <v>0</v>
      </c>
      <c r="AL76" s="63"/>
      <c r="AM76" s="163">
        <f t="shared" ref="AM76" si="1507">AL76/$G76</f>
        <v>0</v>
      </c>
      <c r="AN76" s="63"/>
      <c r="AO76" s="163">
        <f t="shared" ref="AO76" si="1508">AN76/$G76</f>
        <v>0</v>
      </c>
      <c r="AP76" s="63"/>
      <c r="AQ76" s="163">
        <f t="shared" ref="AQ76" si="1509">AP76/$G76</f>
        <v>0</v>
      </c>
      <c r="AR76" s="63"/>
      <c r="AS76" s="163">
        <f t="shared" ref="AS76" si="1510">AR76/$G76</f>
        <v>0</v>
      </c>
      <c r="AT76" s="63"/>
      <c r="AU76" s="163">
        <f t="shared" ref="AU76" si="1511">AT76/$G76</f>
        <v>0</v>
      </c>
      <c r="AV76" s="63"/>
      <c r="AW76" s="163">
        <f t="shared" ref="AW76" si="1512">AV76/$G76</f>
        <v>0</v>
      </c>
      <c r="AX76" s="63"/>
      <c r="AY76" s="163">
        <f t="shared" ref="AY76" si="1513">AX76/$G76</f>
        <v>0</v>
      </c>
      <c r="AZ76" s="63"/>
      <c r="BA76" s="163">
        <f t="shared" ref="BA76" si="1514">AZ76/$G76</f>
        <v>0</v>
      </c>
      <c r="BB76" s="63"/>
      <c r="BC76" s="163">
        <f t="shared" ref="BC76" si="1515">BB76/$G76</f>
        <v>0</v>
      </c>
      <c r="BD76" s="63"/>
      <c r="BE76" s="163">
        <f t="shared" ref="BE76" si="1516">BD76/$G76</f>
        <v>0</v>
      </c>
      <c r="BF76" s="63"/>
      <c r="BG76" s="163">
        <f t="shared" ref="BG76" si="1517">BF76/$G76</f>
        <v>0</v>
      </c>
      <c r="BH76" s="63"/>
      <c r="BI76" s="163">
        <f t="shared" ref="BI76" si="1518">BH76/$G76</f>
        <v>0</v>
      </c>
      <c r="BJ76" s="63"/>
      <c r="BK76" s="163">
        <f t="shared" ref="BK76" si="1519">BJ76/$G76</f>
        <v>0</v>
      </c>
      <c r="BL76" s="63"/>
      <c r="BM76" s="163">
        <f t="shared" ref="BM76" si="1520">BL76/$G76</f>
        <v>0</v>
      </c>
      <c r="BN76" s="63"/>
      <c r="BO76" s="163">
        <f t="shared" ref="BO76" si="1521">BN76/$G76</f>
        <v>0</v>
      </c>
      <c r="BP76" s="63"/>
      <c r="BQ76" s="163">
        <f t="shared" ref="BQ76" si="1522">BP76/$G76</f>
        <v>0</v>
      </c>
      <c r="BR76" s="63"/>
      <c r="BS76" s="163">
        <f t="shared" ref="BS76" si="1523">BR76/$G76</f>
        <v>0</v>
      </c>
      <c r="BT76" s="63"/>
      <c r="BU76" s="163">
        <f t="shared" ref="BU76" si="1524">BT76/$G76</f>
        <v>0</v>
      </c>
      <c r="BV76" s="63"/>
      <c r="BW76" s="163">
        <f t="shared" ref="BW76" si="1525">BV76/$G76</f>
        <v>0</v>
      </c>
      <c r="BX76" s="63"/>
      <c r="BY76" s="163">
        <f t="shared" ref="BY76" si="1526">BX76/$G76</f>
        <v>0</v>
      </c>
      <c r="BZ76" s="63"/>
      <c r="CA76" s="163">
        <f t="shared" ref="CA76" si="1527">BZ76/$G76</f>
        <v>0</v>
      </c>
      <c r="CB76" s="63"/>
      <c r="CC76" s="163">
        <f t="shared" ref="CC76" si="1528">CB76/$G76</f>
        <v>0</v>
      </c>
      <c r="CD76" s="63"/>
      <c r="CE76" s="163">
        <f t="shared" ref="CE76" si="1529">CD76/$G76</f>
        <v>0</v>
      </c>
      <c r="CF76" s="63"/>
      <c r="CG76" s="163">
        <f t="shared" ref="CG76" si="1530">CF76/$G76</f>
        <v>0</v>
      </c>
      <c r="CH76" s="63"/>
      <c r="CI76" s="163">
        <f t="shared" ref="CI76" si="1531">CH76/$G76</f>
        <v>0</v>
      </c>
      <c r="CJ76" s="63"/>
      <c r="CK76" s="163">
        <f t="shared" ref="CK76" si="1532">CJ76/$G76</f>
        <v>0</v>
      </c>
      <c r="CL76" s="63"/>
      <c r="CM76" s="163">
        <f t="shared" ref="CM76" si="1533">CL76/$G76</f>
        <v>0</v>
      </c>
      <c r="CN76" s="63"/>
      <c r="CO76" s="163">
        <f t="shared" si="1336"/>
        <v>0</v>
      </c>
      <c r="CP76" s="63"/>
      <c r="CQ76" s="163">
        <f t="shared" si="1337"/>
        <v>0</v>
      </c>
      <c r="CR76" s="63"/>
      <c r="CS76" s="128">
        <f t="shared" si="1338"/>
        <v>0</v>
      </c>
      <c r="CU76" s="200">
        <f t="shared" si="1338"/>
        <v>0</v>
      </c>
    </row>
    <row r="77" spans="1:99" x14ac:dyDescent="0.2">
      <c r="A77" s="238"/>
      <c r="B77" s="162">
        <v>68</v>
      </c>
      <c r="C77" s="162" t="s">
        <v>134</v>
      </c>
      <c r="D77" s="162" t="s">
        <v>135</v>
      </c>
      <c r="E77" s="162" t="s">
        <v>5</v>
      </c>
      <c r="F77" s="162" t="s">
        <v>75</v>
      </c>
      <c r="G77" s="105">
        <v>2</v>
      </c>
      <c r="H77" s="162">
        <f t="shared" si="1257"/>
        <v>0</v>
      </c>
      <c r="I77" s="171">
        <f t="shared" si="1137"/>
        <v>0</v>
      </c>
      <c r="J77" s="63"/>
      <c r="K77" s="163">
        <f t="shared" ref="K77" si="1534">J77/$G77</f>
        <v>0</v>
      </c>
      <c r="L77" s="63"/>
      <c r="M77" s="163">
        <f t="shared" ref="M77" si="1535">L77/$G77</f>
        <v>0</v>
      </c>
      <c r="N77" s="63"/>
      <c r="O77" s="163">
        <f t="shared" ref="O77" si="1536">N77/$G77</f>
        <v>0</v>
      </c>
      <c r="P77" s="63"/>
      <c r="Q77" s="163">
        <f t="shared" ref="Q77" si="1537">P77/$G77</f>
        <v>0</v>
      </c>
      <c r="R77" s="63"/>
      <c r="S77" s="163">
        <f t="shared" ref="S77" si="1538">R77/$G77</f>
        <v>0</v>
      </c>
      <c r="T77" s="63"/>
      <c r="U77" s="163">
        <f t="shared" si="1144"/>
        <v>0</v>
      </c>
      <c r="V77" s="63"/>
      <c r="W77" s="163">
        <f t="shared" si="1144"/>
        <v>0</v>
      </c>
      <c r="X77" s="63"/>
      <c r="Y77" s="163">
        <f t="shared" ref="Y77" si="1539">X77/$G77</f>
        <v>0</v>
      </c>
      <c r="Z77" s="63"/>
      <c r="AA77" s="163">
        <f t="shared" ref="AA77" si="1540">Z77/$G77</f>
        <v>0</v>
      </c>
      <c r="AB77" s="63"/>
      <c r="AC77" s="163">
        <f t="shared" ref="AC77" si="1541">AB77/$G77</f>
        <v>0</v>
      </c>
      <c r="AD77" s="63"/>
      <c r="AE77" s="163">
        <f t="shared" ref="AE77" si="1542">AD77/$G77</f>
        <v>0</v>
      </c>
      <c r="AF77" s="63"/>
      <c r="AG77" s="163">
        <f t="shared" ref="AG77" si="1543">AF77/$G77</f>
        <v>0</v>
      </c>
      <c r="AH77" s="63"/>
      <c r="AI77" s="163">
        <f t="shared" ref="AI77" si="1544">AH77/$G77</f>
        <v>0</v>
      </c>
      <c r="AJ77" s="63"/>
      <c r="AK77" s="163">
        <f t="shared" ref="AK77" si="1545">AJ77/$G77</f>
        <v>0</v>
      </c>
      <c r="AL77" s="63"/>
      <c r="AM77" s="163">
        <f t="shared" ref="AM77" si="1546">AL77/$G77</f>
        <v>0</v>
      </c>
      <c r="AN77" s="63"/>
      <c r="AO77" s="163">
        <f t="shared" ref="AO77" si="1547">AN77/$G77</f>
        <v>0</v>
      </c>
      <c r="AP77" s="63"/>
      <c r="AQ77" s="163">
        <f t="shared" ref="AQ77" si="1548">AP77/$G77</f>
        <v>0</v>
      </c>
      <c r="AR77" s="63"/>
      <c r="AS77" s="163">
        <f t="shared" ref="AS77" si="1549">AR77/$G77</f>
        <v>0</v>
      </c>
      <c r="AT77" s="63"/>
      <c r="AU77" s="163">
        <f t="shared" ref="AU77" si="1550">AT77/$G77</f>
        <v>0</v>
      </c>
      <c r="AV77" s="63"/>
      <c r="AW77" s="163">
        <f t="shared" ref="AW77" si="1551">AV77/$G77</f>
        <v>0</v>
      </c>
      <c r="AX77" s="63"/>
      <c r="AY77" s="163">
        <f t="shared" ref="AY77" si="1552">AX77/$G77</f>
        <v>0</v>
      </c>
      <c r="AZ77" s="63"/>
      <c r="BA77" s="163">
        <f t="shared" ref="BA77" si="1553">AZ77/$G77</f>
        <v>0</v>
      </c>
      <c r="BB77" s="63"/>
      <c r="BC77" s="163">
        <f t="shared" ref="BC77" si="1554">BB77/$G77</f>
        <v>0</v>
      </c>
      <c r="BD77" s="63"/>
      <c r="BE77" s="163">
        <f t="shared" ref="BE77" si="1555">BD77/$G77</f>
        <v>0</v>
      </c>
      <c r="BF77" s="63"/>
      <c r="BG77" s="163">
        <f t="shared" ref="BG77" si="1556">BF77/$G77</f>
        <v>0</v>
      </c>
      <c r="BH77" s="63"/>
      <c r="BI77" s="163">
        <f t="shared" ref="BI77" si="1557">BH77/$G77</f>
        <v>0</v>
      </c>
      <c r="BJ77" s="63"/>
      <c r="BK77" s="163">
        <f t="shared" ref="BK77" si="1558">BJ77/$G77</f>
        <v>0</v>
      </c>
      <c r="BL77" s="63"/>
      <c r="BM77" s="163">
        <f t="shared" ref="BM77" si="1559">BL77/$G77</f>
        <v>0</v>
      </c>
      <c r="BN77" s="63"/>
      <c r="BO77" s="163">
        <f t="shared" ref="BO77" si="1560">BN77/$G77</f>
        <v>0</v>
      </c>
      <c r="BP77" s="63"/>
      <c r="BQ77" s="163">
        <f t="shared" ref="BQ77" si="1561">BP77/$G77</f>
        <v>0</v>
      </c>
      <c r="BR77" s="63"/>
      <c r="BS77" s="163">
        <f t="shared" ref="BS77" si="1562">BR77/$G77</f>
        <v>0</v>
      </c>
      <c r="BT77" s="63"/>
      <c r="BU77" s="163">
        <f t="shared" ref="BU77" si="1563">BT77/$G77</f>
        <v>0</v>
      </c>
      <c r="BV77" s="63"/>
      <c r="BW77" s="163">
        <f t="shared" ref="BW77" si="1564">BV77/$G77</f>
        <v>0</v>
      </c>
      <c r="BX77" s="63"/>
      <c r="BY77" s="163">
        <f t="shared" ref="BY77" si="1565">BX77/$G77</f>
        <v>0</v>
      </c>
      <c r="BZ77" s="63"/>
      <c r="CA77" s="163">
        <f t="shared" ref="CA77" si="1566">BZ77/$G77</f>
        <v>0</v>
      </c>
      <c r="CB77" s="63"/>
      <c r="CC77" s="163">
        <f t="shared" ref="CC77" si="1567">CB77/$G77</f>
        <v>0</v>
      </c>
      <c r="CD77" s="63"/>
      <c r="CE77" s="163">
        <f t="shared" ref="CE77" si="1568">CD77/$G77</f>
        <v>0</v>
      </c>
      <c r="CF77" s="63"/>
      <c r="CG77" s="163">
        <f t="shared" ref="CG77" si="1569">CF77/$G77</f>
        <v>0</v>
      </c>
      <c r="CH77" s="63"/>
      <c r="CI77" s="163">
        <f t="shared" ref="CI77" si="1570">CH77/$G77</f>
        <v>0</v>
      </c>
      <c r="CJ77" s="63"/>
      <c r="CK77" s="163">
        <f t="shared" ref="CK77" si="1571">CJ77/$G77</f>
        <v>0</v>
      </c>
      <c r="CL77" s="63"/>
      <c r="CM77" s="163">
        <f t="shared" ref="CM77" si="1572">CL77/$G77</f>
        <v>0</v>
      </c>
      <c r="CN77" s="63"/>
      <c r="CO77" s="163">
        <f t="shared" si="1336"/>
        <v>0</v>
      </c>
      <c r="CP77" s="63"/>
      <c r="CQ77" s="163">
        <f t="shared" si="1337"/>
        <v>0</v>
      </c>
      <c r="CR77" s="63"/>
      <c r="CS77" s="128">
        <f t="shared" si="1338"/>
        <v>0</v>
      </c>
      <c r="CU77" s="200">
        <f t="shared" si="1338"/>
        <v>0</v>
      </c>
    </row>
    <row r="78" spans="1:99" x14ac:dyDescent="0.2">
      <c r="A78" s="238"/>
      <c r="B78" s="162">
        <v>55</v>
      </c>
      <c r="C78" s="162" t="s">
        <v>137</v>
      </c>
      <c r="D78" s="162" t="s">
        <v>138</v>
      </c>
      <c r="E78" s="162" t="s">
        <v>5</v>
      </c>
      <c r="F78" s="162" t="s">
        <v>75</v>
      </c>
      <c r="G78" s="105">
        <v>2</v>
      </c>
      <c r="H78" s="162">
        <f t="shared" si="1257"/>
        <v>1</v>
      </c>
      <c r="I78" s="171">
        <f t="shared" si="1137"/>
        <v>0.5</v>
      </c>
      <c r="J78" s="63"/>
      <c r="K78" s="163">
        <f t="shared" ref="K78" si="1573">J78/$G78</f>
        <v>0</v>
      </c>
      <c r="L78" s="63"/>
      <c r="M78" s="163">
        <f t="shared" ref="M78" si="1574">L78/$G78</f>
        <v>0</v>
      </c>
      <c r="N78" s="63">
        <v>1</v>
      </c>
      <c r="O78" s="163">
        <f t="shared" ref="O78" si="1575">N78/$G78</f>
        <v>0.5</v>
      </c>
      <c r="P78" s="63"/>
      <c r="Q78" s="163">
        <f t="shared" ref="Q78" si="1576">P78/$G78</f>
        <v>0</v>
      </c>
      <c r="R78" s="63"/>
      <c r="S78" s="163">
        <f t="shared" ref="S78" si="1577">R78/$G78</f>
        <v>0</v>
      </c>
      <c r="T78" s="63"/>
      <c r="U78" s="163">
        <f t="shared" si="1144"/>
        <v>0</v>
      </c>
      <c r="V78" s="63"/>
      <c r="W78" s="163">
        <f t="shared" si="1144"/>
        <v>0</v>
      </c>
      <c r="X78" s="63"/>
      <c r="Y78" s="163">
        <f t="shared" ref="Y78" si="1578">X78/$G78</f>
        <v>0</v>
      </c>
      <c r="Z78" s="63"/>
      <c r="AA78" s="163">
        <f t="shared" ref="AA78" si="1579">Z78/$G78</f>
        <v>0</v>
      </c>
      <c r="AB78" s="63"/>
      <c r="AC78" s="163">
        <f t="shared" ref="AC78" si="1580">AB78/$G78</f>
        <v>0</v>
      </c>
      <c r="AD78" s="63"/>
      <c r="AE78" s="163">
        <f t="shared" ref="AE78" si="1581">AD78/$G78</f>
        <v>0</v>
      </c>
      <c r="AF78" s="63"/>
      <c r="AG78" s="163">
        <f t="shared" ref="AG78" si="1582">AF78/$G78</f>
        <v>0</v>
      </c>
      <c r="AH78" s="63"/>
      <c r="AI78" s="163">
        <f t="shared" ref="AI78" si="1583">AH78/$G78</f>
        <v>0</v>
      </c>
      <c r="AJ78" s="63"/>
      <c r="AK78" s="163">
        <f t="shared" ref="AK78" si="1584">AJ78/$G78</f>
        <v>0</v>
      </c>
      <c r="AL78" s="63"/>
      <c r="AM78" s="163">
        <f t="shared" ref="AM78" si="1585">AL78/$G78</f>
        <v>0</v>
      </c>
      <c r="AN78" s="63"/>
      <c r="AO78" s="163">
        <f t="shared" ref="AO78" si="1586">AN78/$G78</f>
        <v>0</v>
      </c>
      <c r="AP78" s="63"/>
      <c r="AQ78" s="163">
        <f t="shared" ref="AQ78" si="1587">AP78/$G78</f>
        <v>0</v>
      </c>
      <c r="AR78" s="63"/>
      <c r="AS78" s="163">
        <f t="shared" ref="AS78" si="1588">AR78/$G78</f>
        <v>0</v>
      </c>
      <c r="AT78" s="63"/>
      <c r="AU78" s="163">
        <f t="shared" ref="AU78" si="1589">AT78/$G78</f>
        <v>0</v>
      </c>
      <c r="AV78" s="63"/>
      <c r="AW78" s="163">
        <f t="shared" ref="AW78" si="1590">AV78/$G78</f>
        <v>0</v>
      </c>
      <c r="AX78" s="63"/>
      <c r="AY78" s="163">
        <f t="shared" ref="AY78" si="1591">AX78/$G78</f>
        <v>0</v>
      </c>
      <c r="AZ78" s="63"/>
      <c r="BA78" s="163">
        <f t="shared" ref="BA78" si="1592">AZ78/$G78</f>
        <v>0</v>
      </c>
      <c r="BB78" s="63"/>
      <c r="BC78" s="163">
        <f t="shared" ref="BC78" si="1593">BB78/$G78</f>
        <v>0</v>
      </c>
      <c r="BD78" s="63"/>
      <c r="BE78" s="163">
        <f t="shared" ref="BE78" si="1594">BD78/$G78</f>
        <v>0</v>
      </c>
      <c r="BF78" s="63"/>
      <c r="BG78" s="163">
        <f t="shared" ref="BG78" si="1595">BF78/$G78</f>
        <v>0</v>
      </c>
      <c r="BH78" s="63"/>
      <c r="BI78" s="163">
        <f t="shared" ref="BI78" si="1596">BH78/$G78</f>
        <v>0</v>
      </c>
      <c r="BJ78" s="63"/>
      <c r="BK78" s="163">
        <f t="shared" ref="BK78" si="1597">BJ78/$G78</f>
        <v>0</v>
      </c>
      <c r="BL78" s="63"/>
      <c r="BM78" s="163">
        <f t="shared" ref="BM78" si="1598">BL78/$G78</f>
        <v>0</v>
      </c>
      <c r="BN78" s="63"/>
      <c r="BO78" s="163">
        <f t="shared" ref="BO78" si="1599">BN78/$G78</f>
        <v>0</v>
      </c>
      <c r="BP78" s="63"/>
      <c r="BQ78" s="163">
        <f t="shared" ref="BQ78" si="1600">BP78/$G78</f>
        <v>0</v>
      </c>
      <c r="BR78" s="63"/>
      <c r="BS78" s="163">
        <f t="shared" ref="BS78" si="1601">BR78/$G78</f>
        <v>0</v>
      </c>
      <c r="BT78" s="63"/>
      <c r="BU78" s="163">
        <f t="shared" ref="BU78" si="1602">BT78/$G78</f>
        <v>0</v>
      </c>
      <c r="BV78" s="63"/>
      <c r="BW78" s="163">
        <f t="shared" ref="BW78" si="1603">BV78/$G78</f>
        <v>0</v>
      </c>
      <c r="BX78" s="63"/>
      <c r="BY78" s="163">
        <f t="shared" ref="BY78" si="1604">BX78/$G78</f>
        <v>0</v>
      </c>
      <c r="BZ78" s="63"/>
      <c r="CA78" s="163">
        <f t="shared" ref="CA78" si="1605">BZ78/$G78</f>
        <v>0</v>
      </c>
      <c r="CB78" s="63"/>
      <c r="CC78" s="163">
        <f t="shared" ref="CC78" si="1606">CB78/$G78</f>
        <v>0</v>
      </c>
      <c r="CD78" s="63"/>
      <c r="CE78" s="163">
        <f t="shared" ref="CE78" si="1607">CD78/$G78</f>
        <v>0</v>
      </c>
      <c r="CF78" s="63"/>
      <c r="CG78" s="163">
        <f t="shared" ref="CG78" si="1608">CF78/$G78</f>
        <v>0</v>
      </c>
      <c r="CH78" s="63"/>
      <c r="CI78" s="163">
        <f t="shared" ref="CI78" si="1609">CH78/$G78</f>
        <v>0</v>
      </c>
      <c r="CJ78" s="63"/>
      <c r="CK78" s="163">
        <f t="shared" ref="CK78" si="1610">CJ78/$G78</f>
        <v>0</v>
      </c>
      <c r="CL78" s="63"/>
      <c r="CM78" s="163">
        <f t="shared" ref="CM78" si="1611">CL78/$G78</f>
        <v>0</v>
      </c>
      <c r="CN78" s="63"/>
      <c r="CO78" s="163">
        <f t="shared" si="1336"/>
        <v>0</v>
      </c>
      <c r="CP78" s="63"/>
      <c r="CQ78" s="163">
        <f t="shared" si="1337"/>
        <v>0</v>
      </c>
      <c r="CR78" s="63"/>
      <c r="CS78" s="128">
        <f t="shared" si="1338"/>
        <v>0</v>
      </c>
      <c r="CU78" s="200">
        <f t="shared" si="1338"/>
        <v>0</v>
      </c>
    </row>
    <row r="79" spans="1:99" x14ac:dyDescent="0.2">
      <c r="A79" s="238"/>
      <c r="B79" s="162">
        <v>41</v>
      </c>
      <c r="C79" s="162" t="s">
        <v>149</v>
      </c>
      <c r="D79" s="162" t="s">
        <v>150</v>
      </c>
      <c r="E79" s="162" t="s">
        <v>7</v>
      </c>
      <c r="F79" s="162" t="s">
        <v>75</v>
      </c>
      <c r="G79" s="105">
        <v>2</v>
      </c>
      <c r="H79" s="162">
        <f t="shared" si="1257"/>
        <v>0</v>
      </c>
      <c r="I79" s="171">
        <f t="shared" si="1137"/>
        <v>0</v>
      </c>
      <c r="J79" s="63"/>
      <c r="K79" s="163">
        <f t="shared" ref="K79" si="1612">J79/$G79</f>
        <v>0</v>
      </c>
      <c r="L79" s="63"/>
      <c r="M79" s="163">
        <f t="shared" ref="M79" si="1613">L79/$G79</f>
        <v>0</v>
      </c>
      <c r="N79" s="63"/>
      <c r="O79" s="163">
        <f t="shared" ref="O79" si="1614">N79/$G79</f>
        <v>0</v>
      </c>
      <c r="P79" s="63"/>
      <c r="Q79" s="163">
        <f t="shared" ref="Q79" si="1615">P79/$G79</f>
        <v>0</v>
      </c>
      <c r="R79" s="63"/>
      <c r="S79" s="163">
        <f t="shared" ref="S79" si="1616">R79/$G79</f>
        <v>0</v>
      </c>
      <c r="T79" s="63"/>
      <c r="U79" s="163">
        <f t="shared" si="1144"/>
        <v>0</v>
      </c>
      <c r="V79" s="63"/>
      <c r="W79" s="163">
        <f t="shared" si="1144"/>
        <v>0</v>
      </c>
      <c r="X79" s="63"/>
      <c r="Y79" s="163">
        <f t="shared" ref="Y79" si="1617">X79/$G79</f>
        <v>0</v>
      </c>
      <c r="Z79" s="63"/>
      <c r="AA79" s="163">
        <f t="shared" ref="AA79" si="1618">Z79/$G79</f>
        <v>0</v>
      </c>
      <c r="AB79" s="63"/>
      <c r="AC79" s="163">
        <f t="shared" ref="AC79" si="1619">AB79/$G79</f>
        <v>0</v>
      </c>
      <c r="AD79" s="63"/>
      <c r="AE79" s="163">
        <f t="shared" ref="AE79" si="1620">AD79/$G79</f>
        <v>0</v>
      </c>
      <c r="AF79" s="63"/>
      <c r="AG79" s="163">
        <f t="shared" ref="AG79" si="1621">AF79/$G79</f>
        <v>0</v>
      </c>
      <c r="AH79" s="63"/>
      <c r="AI79" s="163">
        <f t="shared" ref="AI79" si="1622">AH79/$G79</f>
        <v>0</v>
      </c>
      <c r="AJ79" s="63"/>
      <c r="AK79" s="163">
        <f t="shared" ref="AK79" si="1623">AJ79/$G79</f>
        <v>0</v>
      </c>
      <c r="AL79" s="63"/>
      <c r="AM79" s="163">
        <f t="shared" ref="AM79" si="1624">AL79/$G79</f>
        <v>0</v>
      </c>
      <c r="AN79" s="63"/>
      <c r="AO79" s="163">
        <f t="shared" ref="AO79" si="1625">AN79/$G79</f>
        <v>0</v>
      </c>
      <c r="AP79" s="63"/>
      <c r="AQ79" s="163">
        <f t="shared" ref="AQ79" si="1626">AP79/$G79</f>
        <v>0</v>
      </c>
      <c r="AR79" s="63"/>
      <c r="AS79" s="163">
        <f t="shared" ref="AS79" si="1627">AR79/$G79</f>
        <v>0</v>
      </c>
      <c r="AT79" s="63"/>
      <c r="AU79" s="163">
        <f t="shared" ref="AU79" si="1628">AT79/$G79</f>
        <v>0</v>
      </c>
      <c r="AV79" s="63"/>
      <c r="AW79" s="163">
        <f t="shared" ref="AW79" si="1629">AV79/$G79</f>
        <v>0</v>
      </c>
      <c r="AX79" s="63"/>
      <c r="AY79" s="163">
        <f t="shared" ref="AY79" si="1630">AX79/$G79</f>
        <v>0</v>
      </c>
      <c r="AZ79" s="63"/>
      <c r="BA79" s="163">
        <f t="shared" ref="BA79" si="1631">AZ79/$G79</f>
        <v>0</v>
      </c>
      <c r="BB79" s="63"/>
      <c r="BC79" s="163">
        <f t="shared" ref="BC79" si="1632">BB79/$G79</f>
        <v>0</v>
      </c>
      <c r="BD79" s="63"/>
      <c r="BE79" s="163">
        <f t="shared" ref="BE79" si="1633">BD79/$G79</f>
        <v>0</v>
      </c>
      <c r="BF79" s="63"/>
      <c r="BG79" s="163">
        <f t="shared" ref="BG79" si="1634">BF79/$G79</f>
        <v>0</v>
      </c>
      <c r="BH79" s="63"/>
      <c r="BI79" s="163">
        <f t="shared" ref="BI79" si="1635">BH79/$G79</f>
        <v>0</v>
      </c>
      <c r="BJ79" s="63"/>
      <c r="BK79" s="163">
        <f t="shared" ref="BK79" si="1636">BJ79/$G79</f>
        <v>0</v>
      </c>
      <c r="BL79" s="63"/>
      <c r="BM79" s="163">
        <f t="shared" ref="BM79" si="1637">BL79/$G79</f>
        <v>0</v>
      </c>
      <c r="BN79" s="63"/>
      <c r="BO79" s="163">
        <f t="shared" ref="BO79" si="1638">BN79/$G79</f>
        <v>0</v>
      </c>
      <c r="BP79" s="63"/>
      <c r="BQ79" s="163">
        <f t="shared" ref="BQ79" si="1639">BP79/$G79</f>
        <v>0</v>
      </c>
      <c r="BR79" s="63"/>
      <c r="BS79" s="163">
        <f t="shared" ref="BS79" si="1640">BR79/$G79</f>
        <v>0</v>
      </c>
      <c r="BT79" s="63"/>
      <c r="BU79" s="163">
        <f t="shared" ref="BU79" si="1641">BT79/$G79</f>
        <v>0</v>
      </c>
      <c r="BV79" s="63"/>
      <c r="BW79" s="163">
        <f t="shared" ref="BW79" si="1642">BV79/$G79</f>
        <v>0</v>
      </c>
      <c r="BX79" s="63"/>
      <c r="BY79" s="163">
        <f t="shared" ref="BY79" si="1643">BX79/$G79</f>
        <v>0</v>
      </c>
      <c r="BZ79" s="63"/>
      <c r="CA79" s="163">
        <f t="shared" ref="CA79" si="1644">BZ79/$G79</f>
        <v>0</v>
      </c>
      <c r="CB79" s="63"/>
      <c r="CC79" s="163">
        <f t="shared" ref="CC79" si="1645">CB79/$G79</f>
        <v>0</v>
      </c>
      <c r="CD79" s="63"/>
      <c r="CE79" s="163">
        <f t="shared" ref="CE79" si="1646">CD79/$G79</f>
        <v>0</v>
      </c>
      <c r="CF79" s="63"/>
      <c r="CG79" s="163">
        <f t="shared" ref="CG79" si="1647">CF79/$G79</f>
        <v>0</v>
      </c>
      <c r="CH79" s="63"/>
      <c r="CI79" s="163">
        <f t="shared" ref="CI79" si="1648">CH79/$G79</f>
        <v>0</v>
      </c>
      <c r="CJ79" s="63"/>
      <c r="CK79" s="163">
        <f t="shared" ref="CK79" si="1649">CJ79/$G79</f>
        <v>0</v>
      </c>
      <c r="CL79" s="63"/>
      <c r="CM79" s="163">
        <f t="shared" ref="CM79" si="1650">CL79/$G79</f>
        <v>0</v>
      </c>
      <c r="CN79" s="63"/>
      <c r="CO79" s="163">
        <f t="shared" si="1336"/>
        <v>0</v>
      </c>
      <c r="CP79" s="63"/>
      <c r="CQ79" s="163">
        <f t="shared" si="1337"/>
        <v>0</v>
      </c>
      <c r="CR79" s="63"/>
      <c r="CS79" s="128">
        <f t="shared" si="1338"/>
        <v>0</v>
      </c>
      <c r="CU79" s="200">
        <f t="shared" si="1338"/>
        <v>0</v>
      </c>
    </row>
    <row r="80" spans="1:99" ht="13.5" thickBot="1" x14ac:dyDescent="0.25">
      <c r="A80" s="239"/>
      <c r="B80" s="164">
        <v>43</v>
      </c>
      <c r="C80" s="164" t="s">
        <v>134</v>
      </c>
      <c r="D80" s="164" t="s">
        <v>151</v>
      </c>
      <c r="E80" s="164" t="s">
        <v>7</v>
      </c>
      <c r="F80" s="164" t="s">
        <v>75</v>
      </c>
      <c r="G80" s="168">
        <v>1</v>
      </c>
      <c r="H80" s="164">
        <f t="shared" si="1257"/>
        <v>0</v>
      </c>
      <c r="I80" s="173">
        <f t="shared" si="1137"/>
        <v>0</v>
      </c>
      <c r="J80" s="71"/>
      <c r="K80" s="165">
        <f t="shared" ref="K80" si="1651">J80/$G80</f>
        <v>0</v>
      </c>
      <c r="L80" s="71"/>
      <c r="M80" s="165">
        <f t="shared" ref="M80" si="1652">L80/$G80</f>
        <v>0</v>
      </c>
      <c r="N80" s="71"/>
      <c r="O80" s="165">
        <f t="shared" ref="O80" si="1653">N80/$G80</f>
        <v>0</v>
      </c>
      <c r="P80" s="71"/>
      <c r="Q80" s="165">
        <f t="shared" ref="Q80" si="1654">P80/$G80</f>
        <v>0</v>
      </c>
      <c r="R80" s="71"/>
      <c r="S80" s="165">
        <f t="shared" ref="S80" si="1655">R80/$G80</f>
        <v>0</v>
      </c>
      <c r="T80" s="71"/>
      <c r="U80" s="165">
        <f t="shared" si="1144"/>
        <v>0</v>
      </c>
      <c r="V80" s="71"/>
      <c r="W80" s="165">
        <f t="shared" si="1144"/>
        <v>0</v>
      </c>
      <c r="X80" s="71"/>
      <c r="Y80" s="165">
        <f t="shared" ref="Y80" si="1656">X80/$G80</f>
        <v>0</v>
      </c>
      <c r="Z80" s="71"/>
      <c r="AA80" s="165">
        <f t="shared" ref="AA80" si="1657">Z80/$G80</f>
        <v>0</v>
      </c>
      <c r="AB80" s="71"/>
      <c r="AC80" s="165">
        <f t="shared" ref="AC80" si="1658">AB80/$G80</f>
        <v>0</v>
      </c>
      <c r="AD80" s="71"/>
      <c r="AE80" s="165">
        <f t="shared" ref="AE80" si="1659">AD80/$G80</f>
        <v>0</v>
      </c>
      <c r="AF80" s="71"/>
      <c r="AG80" s="165">
        <f t="shared" ref="AG80" si="1660">AF80/$G80</f>
        <v>0</v>
      </c>
      <c r="AH80" s="71"/>
      <c r="AI80" s="165">
        <f t="shared" ref="AI80" si="1661">AH80/$G80</f>
        <v>0</v>
      </c>
      <c r="AJ80" s="71"/>
      <c r="AK80" s="165">
        <f t="shared" ref="AK80" si="1662">AJ80/$G80</f>
        <v>0</v>
      </c>
      <c r="AL80" s="71"/>
      <c r="AM80" s="165">
        <f t="shared" ref="AM80" si="1663">AL80/$G80</f>
        <v>0</v>
      </c>
      <c r="AN80" s="71"/>
      <c r="AO80" s="165">
        <f t="shared" ref="AO80" si="1664">AN80/$G80</f>
        <v>0</v>
      </c>
      <c r="AP80" s="71"/>
      <c r="AQ80" s="165">
        <f t="shared" ref="AQ80" si="1665">AP80/$G80</f>
        <v>0</v>
      </c>
      <c r="AR80" s="71"/>
      <c r="AS80" s="165">
        <f t="shared" ref="AS80" si="1666">AR80/$G80</f>
        <v>0</v>
      </c>
      <c r="AT80" s="71"/>
      <c r="AU80" s="165">
        <f t="shared" ref="AU80" si="1667">AT80/$G80</f>
        <v>0</v>
      </c>
      <c r="AV80" s="71"/>
      <c r="AW80" s="165">
        <f t="shared" ref="AW80" si="1668">AV80/$G80</f>
        <v>0</v>
      </c>
      <c r="AX80" s="71"/>
      <c r="AY80" s="165">
        <f t="shared" ref="AY80" si="1669">AX80/$G80</f>
        <v>0</v>
      </c>
      <c r="AZ80" s="71"/>
      <c r="BA80" s="165">
        <f t="shared" ref="BA80" si="1670">AZ80/$G80</f>
        <v>0</v>
      </c>
      <c r="BB80" s="71"/>
      <c r="BC80" s="165">
        <f t="shared" ref="BC80" si="1671">BB80/$G80</f>
        <v>0</v>
      </c>
      <c r="BD80" s="71"/>
      <c r="BE80" s="165">
        <f t="shared" ref="BE80" si="1672">BD80/$G80</f>
        <v>0</v>
      </c>
      <c r="BF80" s="71"/>
      <c r="BG80" s="165">
        <f t="shared" ref="BG80" si="1673">BF80/$G80</f>
        <v>0</v>
      </c>
      <c r="BH80" s="71"/>
      <c r="BI80" s="165">
        <f t="shared" ref="BI80" si="1674">BH80/$G80</f>
        <v>0</v>
      </c>
      <c r="BJ80" s="71"/>
      <c r="BK80" s="165">
        <f t="shared" ref="BK80" si="1675">BJ80/$G80</f>
        <v>0</v>
      </c>
      <c r="BL80" s="71"/>
      <c r="BM80" s="165">
        <f t="shared" ref="BM80" si="1676">BL80/$G80</f>
        <v>0</v>
      </c>
      <c r="BN80" s="71"/>
      <c r="BO80" s="165">
        <f t="shared" ref="BO80" si="1677">BN80/$G80</f>
        <v>0</v>
      </c>
      <c r="BP80" s="71"/>
      <c r="BQ80" s="165">
        <f t="shared" ref="BQ80" si="1678">BP80/$G80</f>
        <v>0</v>
      </c>
      <c r="BR80" s="71"/>
      <c r="BS80" s="165">
        <f t="shared" ref="BS80" si="1679">BR80/$G80</f>
        <v>0</v>
      </c>
      <c r="BT80" s="71"/>
      <c r="BU80" s="165">
        <f t="shared" ref="BU80" si="1680">BT80/$G80</f>
        <v>0</v>
      </c>
      <c r="BV80" s="71"/>
      <c r="BW80" s="165">
        <f t="shared" ref="BW80" si="1681">BV80/$G80</f>
        <v>0</v>
      </c>
      <c r="BX80" s="71"/>
      <c r="BY80" s="165">
        <f t="shared" ref="BY80" si="1682">BX80/$G80</f>
        <v>0</v>
      </c>
      <c r="BZ80" s="71"/>
      <c r="CA80" s="165">
        <f t="shared" ref="CA80" si="1683">BZ80/$G80</f>
        <v>0</v>
      </c>
      <c r="CB80" s="71"/>
      <c r="CC80" s="165">
        <f t="shared" ref="CC80" si="1684">CB80/$G80</f>
        <v>0</v>
      </c>
      <c r="CD80" s="71"/>
      <c r="CE80" s="165">
        <f t="shared" ref="CE80" si="1685">CD80/$G80</f>
        <v>0</v>
      </c>
      <c r="CF80" s="71"/>
      <c r="CG80" s="165">
        <f t="shared" ref="CG80" si="1686">CF80/$G80</f>
        <v>0</v>
      </c>
      <c r="CH80" s="71"/>
      <c r="CI80" s="165">
        <f t="shared" ref="CI80" si="1687">CH80/$G80</f>
        <v>0</v>
      </c>
      <c r="CJ80" s="71"/>
      <c r="CK80" s="165">
        <f t="shared" ref="CK80" si="1688">CJ80/$G80</f>
        <v>0</v>
      </c>
      <c r="CL80" s="71"/>
      <c r="CM80" s="165">
        <f t="shared" ref="CM80" si="1689">CL80/$G80</f>
        <v>0</v>
      </c>
      <c r="CN80" s="71"/>
      <c r="CO80" s="165">
        <f t="shared" si="1336"/>
        <v>0</v>
      </c>
      <c r="CP80" s="71"/>
      <c r="CQ80" s="165">
        <f t="shared" si="1337"/>
        <v>0</v>
      </c>
      <c r="CR80" s="71"/>
      <c r="CS80" s="166">
        <f t="shared" si="1338"/>
        <v>0</v>
      </c>
      <c r="CU80" s="200">
        <f t="shared" si="1338"/>
        <v>0</v>
      </c>
    </row>
    <row r="81" spans="1:99" x14ac:dyDescent="0.2">
      <c r="A81" s="237">
        <v>2000</v>
      </c>
      <c r="B81" s="158">
        <v>19</v>
      </c>
      <c r="C81" s="158" t="s">
        <v>113</v>
      </c>
      <c r="D81" s="158" t="s">
        <v>114</v>
      </c>
      <c r="E81" s="158" t="s">
        <v>5</v>
      </c>
      <c r="F81" s="158" t="s">
        <v>59</v>
      </c>
      <c r="G81" s="167">
        <v>1056</v>
      </c>
      <c r="H81" s="158">
        <f t="shared" si="1257"/>
        <v>0</v>
      </c>
      <c r="I81" s="172">
        <f t="shared" si="1137"/>
        <v>0</v>
      </c>
      <c r="J81" s="160"/>
      <c r="K81" s="159">
        <f t="shared" ref="K81" si="1690">J81/$G81</f>
        <v>0</v>
      </c>
      <c r="L81" s="160"/>
      <c r="M81" s="159">
        <f t="shared" ref="M81" si="1691">L81/$G81</f>
        <v>0</v>
      </c>
      <c r="N81" s="160"/>
      <c r="O81" s="159">
        <f t="shared" ref="O81" si="1692">N81/$G81</f>
        <v>0</v>
      </c>
      <c r="P81" s="160"/>
      <c r="Q81" s="159">
        <f t="shared" ref="Q81" si="1693">P81/$G81</f>
        <v>0</v>
      </c>
      <c r="R81" s="160"/>
      <c r="S81" s="159">
        <f t="shared" ref="S81" si="1694">R81/$G81</f>
        <v>0</v>
      </c>
      <c r="T81" s="160"/>
      <c r="U81" s="159">
        <f t="shared" si="1144"/>
        <v>0</v>
      </c>
      <c r="V81" s="160"/>
      <c r="W81" s="159">
        <f t="shared" si="1144"/>
        <v>0</v>
      </c>
      <c r="X81" s="160"/>
      <c r="Y81" s="159">
        <f t="shared" ref="Y81" si="1695">X81/$G81</f>
        <v>0</v>
      </c>
      <c r="Z81" s="160"/>
      <c r="AA81" s="159">
        <f t="shared" ref="AA81" si="1696">Z81/$G81</f>
        <v>0</v>
      </c>
      <c r="AB81" s="160"/>
      <c r="AC81" s="159">
        <f t="shared" ref="AC81" si="1697">AB81/$G81</f>
        <v>0</v>
      </c>
      <c r="AD81" s="160"/>
      <c r="AE81" s="159">
        <f t="shared" ref="AE81" si="1698">AD81/$G81</f>
        <v>0</v>
      </c>
      <c r="AF81" s="160"/>
      <c r="AG81" s="159">
        <f t="shared" ref="AG81" si="1699">AF81/$G81</f>
        <v>0</v>
      </c>
      <c r="AH81" s="160"/>
      <c r="AI81" s="159">
        <f t="shared" ref="AI81" si="1700">AH81/$G81</f>
        <v>0</v>
      </c>
      <c r="AJ81" s="160"/>
      <c r="AK81" s="159">
        <f t="shared" ref="AK81" si="1701">AJ81/$G81</f>
        <v>0</v>
      </c>
      <c r="AL81" s="160"/>
      <c r="AM81" s="159">
        <f t="shared" ref="AM81" si="1702">AL81/$G81</f>
        <v>0</v>
      </c>
      <c r="AN81" s="160"/>
      <c r="AO81" s="159">
        <f t="shared" ref="AO81" si="1703">AN81/$G81</f>
        <v>0</v>
      </c>
      <c r="AP81" s="160"/>
      <c r="AQ81" s="159">
        <f t="shared" ref="AQ81" si="1704">AP81/$G81</f>
        <v>0</v>
      </c>
      <c r="AR81" s="160"/>
      <c r="AS81" s="159">
        <f t="shared" ref="AS81" si="1705">AR81/$G81</f>
        <v>0</v>
      </c>
      <c r="AT81" s="160"/>
      <c r="AU81" s="159">
        <f t="shared" ref="AU81" si="1706">AT81/$G81</f>
        <v>0</v>
      </c>
      <c r="AV81" s="160"/>
      <c r="AW81" s="159">
        <f t="shared" ref="AW81" si="1707">AV81/$G81</f>
        <v>0</v>
      </c>
      <c r="AX81" s="160"/>
      <c r="AY81" s="159">
        <f t="shared" ref="AY81" si="1708">AX81/$G81</f>
        <v>0</v>
      </c>
      <c r="AZ81" s="160"/>
      <c r="BA81" s="159">
        <f t="shared" ref="BA81" si="1709">AZ81/$G81</f>
        <v>0</v>
      </c>
      <c r="BB81" s="160"/>
      <c r="BC81" s="159">
        <f t="shared" ref="BC81" si="1710">BB81/$G81</f>
        <v>0</v>
      </c>
      <c r="BD81" s="160"/>
      <c r="BE81" s="159">
        <f t="shared" ref="BE81" si="1711">BD81/$G81</f>
        <v>0</v>
      </c>
      <c r="BF81" s="160"/>
      <c r="BG81" s="159">
        <f t="shared" ref="BG81" si="1712">BF81/$G81</f>
        <v>0</v>
      </c>
      <c r="BH81" s="160"/>
      <c r="BI81" s="159">
        <f t="shared" ref="BI81" si="1713">BH81/$G81</f>
        <v>0</v>
      </c>
      <c r="BJ81" s="160"/>
      <c r="BK81" s="159">
        <f t="shared" ref="BK81" si="1714">BJ81/$G81</f>
        <v>0</v>
      </c>
      <c r="BL81" s="160"/>
      <c r="BM81" s="159">
        <f t="shared" ref="BM81" si="1715">BL81/$G81</f>
        <v>0</v>
      </c>
      <c r="BN81" s="160"/>
      <c r="BO81" s="159">
        <f t="shared" ref="BO81" si="1716">BN81/$G81</f>
        <v>0</v>
      </c>
      <c r="BP81" s="160"/>
      <c r="BQ81" s="159">
        <f t="shared" ref="BQ81" si="1717">BP81/$G81</f>
        <v>0</v>
      </c>
      <c r="BR81" s="160"/>
      <c r="BS81" s="159">
        <f t="shared" ref="BS81" si="1718">BR81/$G81</f>
        <v>0</v>
      </c>
      <c r="BT81" s="160"/>
      <c r="BU81" s="159">
        <f t="shared" ref="BU81" si="1719">BT81/$G81</f>
        <v>0</v>
      </c>
      <c r="BV81" s="160"/>
      <c r="BW81" s="159">
        <f t="shared" ref="BW81" si="1720">BV81/$G81</f>
        <v>0</v>
      </c>
      <c r="BX81" s="160"/>
      <c r="BY81" s="159">
        <f t="shared" ref="BY81" si="1721">BX81/$G81</f>
        <v>0</v>
      </c>
      <c r="BZ81" s="160"/>
      <c r="CA81" s="159">
        <f t="shared" ref="CA81" si="1722">BZ81/$G81</f>
        <v>0</v>
      </c>
      <c r="CB81" s="160"/>
      <c r="CC81" s="159">
        <f t="shared" ref="CC81" si="1723">CB81/$G81</f>
        <v>0</v>
      </c>
      <c r="CD81" s="160"/>
      <c r="CE81" s="159">
        <f t="shared" ref="CE81" si="1724">CD81/$G81</f>
        <v>0</v>
      </c>
      <c r="CF81" s="160"/>
      <c r="CG81" s="159">
        <f t="shared" ref="CG81" si="1725">CF81/$G81</f>
        <v>0</v>
      </c>
      <c r="CH81" s="160"/>
      <c r="CI81" s="159">
        <f t="shared" ref="CI81" si="1726">CH81/$G81</f>
        <v>0</v>
      </c>
      <c r="CJ81" s="160"/>
      <c r="CK81" s="159">
        <f t="shared" ref="CK81" si="1727">CJ81/$G81</f>
        <v>0</v>
      </c>
      <c r="CL81" s="160"/>
      <c r="CM81" s="159">
        <f t="shared" ref="CM81" si="1728">CL81/$G81</f>
        <v>0</v>
      </c>
      <c r="CN81" s="160"/>
      <c r="CO81" s="159">
        <f t="shared" si="1336"/>
        <v>0</v>
      </c>
      <c r="CP81" s="160"/>
      <c r="CQ81" s="159">
        <f t="shared" si="1337"/>
        <v>0</v>
      </c>
      <c r="CR81" s="160"/>
      <c r="CS81" s="161">
        <f t="shared" si="1338"/>
        <v>0</v>
      </c>
      <c r="CU81" s="200">
        <f t="shared" si="1338"/>
        <v>0</v>
      </c>
    </row>
    <row r="82" spans="1:99" x14ac:dyDescent="0.2">
      <c r="A82" s="238"/>
      <c r="B82" s="162">
        <v>5</v>
      </c>
      <c r="C82" s="162" t="s">
        <v>149</v>
      </c>
      <c r="D82" s="162" t="s">
        <v>174</v>
      </c>
      <c r="E82" s="162" t="s">
        <v>0</v>
      </c>
      <c r="F82" s="162" t="s">
        <v>173</v>
      </c>
      <c r="G82" s="105">
        <v>777</v>
      </c>
      <c r="H82" s="162">
        <f t="shared" si="1257"/>
        <v>0</v>
      </c>
      <c r="I82" s="171">
        <f t="shared" si="1137"/>
        <v>0</v>
      </c>
      <c r="J82" s="63"/>
      <c r="K82" s="163">
        <f t="shared" ref="K82" si="1729">J82/$G82</f>
        <v>0</v>
      </c>
      <c r="L82" s="63"/>
      <c r="M82" s="163">
        <f t="shared" ref="M82" si="1730">L82/$G82</f>
        <v>0</v>
      </c>
      <c r="N82" s="63"/>
      <c r="O82" s="163">
        <f t="shared" ref="O82" si="1731">N82/$G82</f>
        <v>0</v>
      </c>
      <c r="P82" s="63"/>
      <c r="Q82" s="163">
        <f t="shared" ref="Q82" si="1732">P82/$G82</f>
        <v>0</v>
      </c>
      <c r="R82" s="63"/>
      <c r="S82" s="163">
        <f t="shared" ref="S82" si="1733">R82/$G82</f>
        <v>0</v>
      </c>
      <c r="T82" s="63"/>
      <c r="U82" s="163">
        <f t="shared" si="1144"/>
        <v>0</v>
      </c>
      <c r="V82" s="63"/>
      <c r="W82" s="163">
        <f t="shared" si="1144"/>
        <v>0</v>
      </c>
      <c r="X82" s="63"/>
      <c r="Y82" s="163">
        <f t="shared" ref="Y82" si="1734">X82/$G82</f>
        <v>0</v>
      </c>
      <c r="Z82" s="63"/>
      <c r="AA82" s="163">
        <f t="shared" ref="AA82" si="1735">Z82/$G82</f>
        <v>0</v>
      </c>
      <c r="AB82" s="63"/>
      <c r="AC82" s="163">
        <f t="shared" ref="AC82" si="1736">AB82/$G82</f>
        <v>0</v>
      </c>
      <c r="AD82" s="63"/>
      <c r="AE82" s="163">
        <f t="shared" ref="AE82" si="1737">AD82/$G82</f>
        <v>0</v>
      </c>
      <c r="AF82" s="63"/>
      <c r="AG82" s="163">
        <f t="shared" ref="AG82" si="1738">AF82/$G82</f>
        <v>0</v>
      </c>
      <c r="AH82" s="63"/>
      <c r="AI82" s="163">
        <f t="shared" ref="AI82" si="1739">AH82/$G82</f>
        <v>0</v>
      </c>
      <c r="AJ82" s="63"/>
      <c r="AK82" s="163">
        <f t="shared" ref="AK82" si="1740">AJ82/$G82</f>
        <v>0</v>
      </c>
      <c r="AL82" s="63"/>
      <c r="AM82" s="163">
        <f t="shared" ref="AM82" si="1741">AL82/$G82</f>
        <v>0</v>
      </c>
      <c r="AN82" s="63"/>
      <c r="AO82" s="163">
        <f t="shared" ref="AO82" si="1742">AN82/$G82</f>
        <v>0</v>
      </c>
      <c r="AP82" s="63"/>
      <c r="AQ82" s="163">
        <f t="shared" ref="AQ82" si="1743">AP82/$G82</f>
        <v>0</v>
      </c>
      <c r="AR82" s="63"/>
      <c r="AS82" s="163">
        <f t="shared" ref="AS82" si="1744">AR82/$G82</f>
        <v>0</v>
      </c>
      <c r="AT82" s="63"/>
      <c r="AU82" s="163">
        <f t="shared" ref="AU82" si="1745">AT82/$G82</f>
        <v>0</v>
      </c>
      <c r="AV82" s="63"/>
      <c r="AW82" s="163">
        <f t="shared" ref="AW82" si="1746">AV82/$G82</f>
        <v>0</v>
      </c>
      <c r="AX82" s="63"/>
      <c r="AY82" s="163">
        <f t="shared" ref="AY82" si="1747">AX82/$G82</f>
        <v>0</v>
      </c>
      <c r="AZ82" s="63"/>
      <c r="BA82" s="163">
        <f t="shared" ref="BA82" si="1748">AZ82/$G82</f>
        <v>0</v>
      </c>
      <c r="BB82" s="63"/>
      <c r="BC82" s="163">
        <f t="shared" ref="BC82" si="1749">BB82/$G82</f>
        <v>0</v>
      </c>
      <c r="BD82" s="63"/>
      <c r="BE82" s="163">
        <f t="shared" ref="BE82" si="1750">BD82/$G82</f>
        <v>0</v>
      </c>
      <c r="BF82" s="63"/>
      <c r="BG82" s="163">
        <f t="shared" ref="BG82" si="1751">BF82/$G82</f>
        <v>0</v>
      </c>
      <c r="BH82" s="63"/>
      <c r="BI82" s="163">
        <f t="shared" ref="BI82" si="1752">BH82/$G82</f>
        <v>0</v>
      </c>
      <c r="BJ82" s="63"/>
      <c r="BK82" s="163">
        <f t="shared" ref="BK82" si="1753">BJ82/$G82</f>
        <v>0</v>
      </c>
      <c r="BL82" s="63"/>
      <c r="BM82" s="163">
        <f t="shared" ref="BM82" si="1754">BL82/$G82</f>
        <v>0</v>
      </c>
      <c r="BN82" s="63"/>
      <c r="BO82" s="163">
        <f t="shared" ref="BO82" si="1755">BN82/$G82</f>
        <v>0</v>
      </c>
      <c r="BP82" s="63"/>
      <c r="BQ82" s="163">
        <f t="shared" ref="BQ82" si="1756">BP82/$G82</f>
        <v>0</v>
      </c>
      <c r="BR82" s="63"/>
      <c r="BS82" s="163">
        <f t="shared" ref="BS82" si="1757">BR82/$G82</f>
        <v>0</v>
      </c>
      <c r="BT82" s="63"/>
      <c r="BU82" s="163">
        <f t="shared" ref="BU82" si="1758">BT82/$G82</f>
        <v>0</v>
      </c>
      <c r="BV82" s="63"/>
      <c r="BW82" s="163">
        <f t="shared" ref="BW82" si="1759">BV82/$G82</f>
        <v>0</v>
      </c>
      <c r="BX82" s="63"/>
      <c r="BY82" s="163">
        <f t="shared" ref="BY82" si="1760">BX82/$G82</f>
        <v>0</v>
      </c>
      <c r="BZ82" s="63"/>
      <c r="CA82" s="163">
        <f t="shared" ref="CA82" si="1761">BZ82/$G82</f>
        <v>0</v>
      </c>
      <c r="CB82" s="63"/>
      <c r="CC82" s="163">
        <f t="shared" ref="CC82" si="1762">CB82/$G82</f>
        <v>0</v>
      </c>
      <c r="CD82" s="63"/>
      <c r="CE82" s="163">
        <f t="shared" ref="CE82" si="1763">CD82/$G82</f>
        <v>0</v>
      </c>
      <c r="CF82" s="63"/>
      <c r="CG82" s="163">
        <f t="shared" ref="CG82" si="1764">CF82/$G82</f>
        <v>0</v>
      </c>
      <c r="CH82" s="63"/>
      <c r="CI82" s="163">
        <f t="shared" ref="CI82" si="1765">CH82/$G82</f>
        <v>0</v>
      </c>
      <c r="CJ82" s="63"/>
      <c r="CK82" s="163">
        <f t="shared" ref="CK82" si="1766">CJ82/$G82</f>
        <v>0</v>
      </c>
      <c r="CL82" s="63"/>
      <c r="CM82" s="163">
        <f t="shared" ref="CM82" si="1767">CL82/$G82</f>
        <v>0</v>
      </c>
      <c r="CN82" s="63"/>
      <c r="CO82" s="163">
        <f t="shared" si="1336"/>
        <v>0</v>
      </c>
      <c r="CP82" s="63"/>
      <c r="CQ82" s="163">
        <f t="shared" si="1337"/>
        <v>0</v>
      </c>
      <c r="CR82" s="63"/>
      <c r="CS82" s="128">
        <f t="shared" si="1338"/>
        <v>0</v>
      </c>
      <c r="CU82" s="200">
        <f t="shared" si="1338"/>
        <v>0</v>
      </c>
    </row>
    <row r="83" spans="1:99" x14ac:dyDescent="0.2">
      <c r="A83" s="238"/>
      <c r="B83" s="162">
        <v>64</v>
      </c>
      <c r="C83" s="162" t="s">
        <v>98</v>
      </c>
      <c r="D83" s="162" t="s">
        <v>199</v>
      </c>
      <c r="E83" s="162" t="s">
        <v>9</v>
      </c>
      <c r="F83" s="162" t="s">
        <v>200</v>
      </c>
      <c r="G83" s="105">
        <v>594</v>
      </c>
      <c r="H83" s="162">
        <f t="shared" si="1257"/>
        <v>0</v>
      </c>
      <c r="I83" s="171">
        <f t="shared" si="1137"/>
        <v>0</v>
      </c>
      <c r="J83" s="63"/>
      <c r="K83" s="163">
        <f t="shared" ref="K83" si="1768">J83/$G83</f>
        <v>0</v>
      </c>
      <c r="L83" s="63"/>
      <c r="M83" s="163">
        <f t="shared" ref="M83" si="1769">L83/$G83</f>
        <v>0</v>
      </c>
      <c r="N83" s="63"/>
      <c r="O83" s="163">
        <f t="shared" ref="O83" si="1770">N83/$G83</f>
        <v>0</v>
      </c>
      <c r="P83" s="63"/>
      <c r="Q83" s="163">
        <f t="shared" ref="Q83" si="1771">P83/$G83</f>
        <v>0</v>
      </c>
      <c r="R83" s="63"/>
      <c r="S83" s="163">
        <f t="shared" ref="S83" si="1772">R83/$G83</f>
        <v>0</v>
      </c>
      <c r="T83" s="63"/>
      <c r="U83" s="163">
        <f t="shared" si="1144"/>
        <v>0</v>
      </c>
      <c r="V83" s="63"/>
      <c r="W83" s="163">
        <f t="shared" si="1144"/>
        <v>0</v>
      </c>
      <c r="X83" s="63"/>
      <c r="Y83" s="163">
        <f t="shared" ref="Y83" si="1773">X83/$G83</f>
        <v>0</v>
      </c>
      <c r="Z83" s="63"/>
      <c r="AA83" s="163">
        <f t="shared" ref="AA83" si="1774">Z83/$G83</f>
        <v>0</v>
      </c>
      <c r="AB83" s="63"/>
      <c r="AC83" s="163">
        <f t="shared" ref="AC83" si="1775">AB83/$G83</f>
        <v>0</v>
      </c>
      <c r="AD83" s="63"/>
      <c r="AE83" s="163">
        <f t="shared" ref="AE83" si="1776">AD83/$G83</f>
        <v>0</v>
      </c>
      <c r="AF83" s="63"/>
      <c r="AG83" s="163">
        <f t="shared" ref="AG83" si="1777">AF83/$G83</f>
        <v>0</v>
      </c>
      <c r="AH83" s="63"/>
      <c r="AI83" s="163">
        <f t="shared" ref="AI83" si="1778">AH83/$G83</f>
        <v>0</v>
      </c>
      <c r="AJ83" s="63"/>
      <c r="AK83" s="163">
        <f t="shared" ref="AK83" si="1779">AJ83/$G83</f>
        <v>0</v>
      </c>
      <c r="AL83" s="63"/>
      <c r="AM83" s="163">
        <f t="shared" ref="AM83" si="1780">AL83/$G83</f>
        <v>0</v>
      </c>
      <c r="AN83" s="63"/>
      <c r="AO83" s="163">
        <f t="shared" ref="AO83" si="1781">AN83/$G83</f>
        <v>0</v>
      </c>
      <c r="AP83" s="63"/>
      <c r="AQ83" s="163">
        <f t="shared" ref="AQ83" si="1782">AP83/$G83</f>
        <v>0</v>
      </c>
      <c r="AR83" s="63"/>
      <c r="AS83" s="163">
        <f t="shared" ref="AS83" si="1783">AR83/$G83</f>
        <v>0</v>
      </c>
      <c r="AT83" s="63"/>
      <c r="AU83" s="163">
        <f t="shared" ref="AU83" si="1784">AT83/$G83</f>
        <v>0</v>
      </c>
      <c r="AV83" s="63"/>
      <c r="AW83" s="163">
        <f t="shared" ref="AW83" si="1785">AV83/$G83</f>
        <v>0</v>
      </c>
      <c r="AX83" s="63"/>
      <c r="AY83" s="163">
        <f t="shared" ref="AY83" si="1786">AX83/$G83</f>
        <v>0</v>
      </c>
      <c r="AZ83" s="63"/>
      <c r="BA83" s="163">
        <f t="shared" ref="BA83" si="1787">AZ83/$G83</f>
        <v>0</v>
      </c>
      <c r="BB83" s="63"/>
      <c r="BC83" s="163">
        <f t="shared" ref="BC83" si="1788">BB83/$G83</f>
        <v>0</v>
      </c>
      <c r="BD83" s="63"/>
      <c r="BE83" s="163">
        <f t="shared" ref="BE83" si="1789">BD83/$G83</f>
        <v>0</v>
      </c>
      <c r="BF83" s="63"/>
      <c r="BG83" s="163">
        <f t="shared" ref="BG83" si="1790">BF83/$G83</f>
        <v>0</v>
      </c>
      <c r="BH83" s="63"/>
      <c r="BI83" s="163">
        <f t="shared" ref="BI83" si="1791">BH83/$G83</f>
        <v>0</v>
      </c>
      <c r="BJ83" s="63"/>
      <c r="BK83" s="163">
        <f t="shared" ref="BK83" si="1792">BJ83/$G83</f>
        <v>0</v>
      </c>
      <c r="BL83" s="63"/>
      <c r="BM83" s="163">
        <f t="shared" ref="BM83" si="1793">BL83/$G83</f>
        <v>0</v>
      </c>
      <c r="BN83" s="63"/>
      <c r="BO83" s="163">
        <f t="shared" ref="BO83" si="1794">BN83/$G83</f>
        <v>0</v>
      </c>
      <c r="BP83" s="63"/>
      <c r="BQ83" s="163">
        <f t="shared" ref="BQ83" si="1795">BP83/$G83</f>
        <v>0</v>
      </c>
      <c r="BR83" s="63"/>
      <c r="BS83" s="163">
        <f t="shared" ref="BS83" si="1796">BR83/$G83</f>
        <v>0</v>
      </c>
      <c r="BT83" s="63"/>
      <c r="BU83" s="163">
        <f t="shared" ref="BU83" si="1797">BT83/$G83</f>
        <v>0</v>
      </c>
      <c r="BV83" s="63"/>
      <c r="BW83" s="163">
        <f t="shared" ref="BW83" si="1798">BV83/$G83</f>
        <v>0</v>
      </c>
      <c r="BX83" s="63"/>
      <c r="BY83" s="163">
        <f t="shared" ref="BY83" si="1799">BX83/$G83</f>
        <v>0</v>
      </c>
      <c r="BZ83" s="63"/>
      <c r="CA83" s="163">
        <f t="shared" ref="CA83" si="1800">BZ83/$G83</f>
        <v>0</v>
      </c>
      <c r="CB83" s="63"/>
      <c r="CC83" s="163">
        <f t="shared" ref="CC83" si="1801">CB83/$G83</f>
        <v>0</v>
      </c>
      <c r="CD83" s="63"/>
      <c r="CE83" s="163">
        <f t="shared" ref="CE83" si="1802">CD83/$G83</f>
        <v>0</v>
      </c>
      <c r="CF83" s="63"/>
      <c r="CG83" s="163">
        <f t="shared" ref="CG83" si="1803">CF83/$G83</f>
        <v>0</v>
      </c>
      <c r="CH83" s="63"/>
      <c r="CI83" s="163">
        <f t="shared" ref="CI83" si="1804">CH83/$G83</f>
        <v>0</v>
      </c>
      <c r="CJ83" s="63"/>
      <c r="CK83" s="163">
        <f t="shared" ref="CK83" si="1805">CJ83/$G83</f>
        <v>0</v>
      </c>
      <c r="CL83" s="63"/>
      <c r="CM83" s="163">
        <f t="shared" ref="CM83" si="1806">CL83/$G83</f>
        <v>0</v>
      </c>
      <c r="CN83" s="63"/>
      <c r="CO83" s="163">
        <f t="shared" si="1336"/>
        <v>0</v>
      </c>
      <c r="CP83" s="63"/>
      <c r="CQ83" s="163">
        <f t="shared" si="1337"/>
        <v>0</v>
      </c>
      <c r="CR83" s="63"/>
      <c r="CS83" s="128">
        <f t="shared" si="1338"/>
        <v>0</v>
      </c>
      <c r="CU83" s="200">
        <f t="shared" si="1338"/>
        <v>0</v>
      </c>
    </row>
    <row r="84" spans="1:99" x14ac:dyDescent="0.2">
      <c r="A84" s="238"/>
      <c r="B84" s="162">
        <v>26</v>
      </c>
      <c r="C84" s="162" t="s">
        <v>94</v>
      </c>
      <c r="D84" s="162" t="s">
        <v>155</v>
      </c>
      <c r="E84" s="162" t="s">
        <v>2</v>
      </c>
      <c r="F84" s="162" t="s">
        <v>60</v>
      </c>
      <c r="G84" s="105">
        <v>559</v>
      </c>
      <c r="H84" s="162">
        <f t="shared" si="1257"/>
        <v>0</v>
      </c>
      <c r="I84" s="171">
        <f t="shared" si="1137"/>
        <v>0</v>
      </c>
      <c r="J84" s="63"/>
      <c r="K84" s="163">
        <f t="shared" ref="K84" si="1807">J84/$G84</f>
        <v>0</v>
      </c>
      <c r="L84" s="63"/>
      <c r="M84" s="163">
        <f t="shared" ref="M84" si="1808">L84/$G84</f>
        <v>0</v>
      </c>
      <c r="N84" s="63"/>
      <c r="O84" s="163">
        <f t="shared" ref="O84" si="1809">N84/$G84</f>
        <v>0</v>
      </c>
      <c r="P84" s="63"/>
      <c r="Q84" s="163">
        <f t="shared" ref="Q84" si="1810">P84/$G84</f>
        <v>0</v>
      </c>
      <c r="R84" s="63"/>
      <c r="S84" s="163">
        <f t="shared" ref="S84" si="1811">R84/$G84</f>
        <v>0</v>
      </c>
      <c r="T84" s="63"/>
      <c r="U84" s="163">
        <f t="shared" si="1144"/>
        <v>0</v>
      </c>
      <c r="V84" s="63"/>
      <c r="W84" s="163">
        <f t="shared" si="1144"/>
        <v>0</v>
      </c>
      <c r="X84" s="63"/>
      <c r="Y84" s="163">
        <f t="shared" ref="Y84" si="1812">X84/$G84</f>
        <v>0</v>
      </c>
      <c r="Z84" s="63"/>
      <c r="AA84" s="163">
        <f t="shared" ref="AA84" si="1813">Z84/$G84</f>
        <v>0</v>
      </c>
      <c r="AB84" s="63"/>
      <c r="AC84" s="163">
        <f t="shared" ref="AC84" si="1814">AB84/$G84</f>
        <v>0</v>
      </c>
      <c r="AD84" s="63"/>
      <c r="AE84" s="163">
        <f t="shared" ref="AE84" si="1815">AD84/$G84</f>
        <v>0</v>
      </c>
      <c r="AF84" s="63"/>
      <c r="AG84" s="163">
        <f t="shared" ref="AG84" si="1816">AF84/$G84</f>
        <v>0</v>
      </c>
      <c r="AH84" s="63"/>
      <c r="AI84" s="163">
        <f t="shared" ref="AI84" si="1817">AH84/$G84</f>
        <v>0</v>
      </c>
      <c r="AJ84" s="63"/>
      <c r="AK84" s="163">
        <f t="shared" ref="AK84" si="1818">AJ84/$G84</f>
        <v>0</v>
      </c>
      <c r="AL84" s="63"/>
      <c r="AM84" s="163">
        <f t="shared" ref="AM84" si="1819">AL84/$G84</f>
        <v>0</v>
      </c>
      <c r="AN84" s="63"/>
      <c r="AO84" s="163">
        <f t="shared" ref="AO84" si="1820">AN84/$G84</f>
        <v>0</v>
      </c>
      <c r="AP84" s="63"/>
      <c r="AQ84" s="163">
        <f t="shared" ref="AQ84" si="1821">AP84/$G84</f>
        <v>0</v>
      </c>
      <c r="AR84" s="63"/>
      <c r="AS84" s="163">
        <f t="shared" ref="AS84" si="1822">AR84/$G84</f>
        <v>0</v>
      </c>
      <c r="AT84" s="63"/>
      <c r="AU84" s="163">
        <f t="shared" ref="AU84" si="1823">AT84/$G84</f>
        <v>0</v>
      </c>
      <c r="AV84" s="63"/>
      <c r="AW84" s="163">
        <f t="shared" ref="AW84" si="1824">AV84/$G84</f>
        <v>0</v>
      </c>
      <c r="AX84" s="63"/>
      <c r="AY84" s="163">
        <f t="shared" ref="AY84" si="1825">AX84/$G84</f>
        <v>0</v>
      </c>
      <c r="AZ84" s="63"/>
      <c r="BA84" s="163">
        <f t="shared" ref="BA84" si="1826">AZ84/$G84</f>
        <v>0</v>
      </c>
      <c r="BB84" s="63"/>
      <c r="BC84" s="163">
        <f t="shared" ref="BC84" si="1827">BB84/$G84</f>
        <v>0</v>
      </c>
      <c r="BD84" s="63"/>
      <c r="BE84" s="163">
        <f t="shared" ref="BE84" si="1828">BD84/$G84</f>
        <v>0</v>
      </c>
      <c r="BF84" s="63"/>
      <c r="BG84" s="163">
        <f t="shared" ref="BG84" si="1829">BF84/$G84</f>
        <v>0</v>
      </c>
      <c r="BH84" s="63"/>
      <c r="BI84" s="163">
        <f t="shared" ref="BI84" si="1830">BH84/$G84</f>
        <v>0</v>
      </c>
      <c r="BJ84" s="63"/>
      <c r="BK84" s="163">
        <f t="shared" ref="BK84" si="1831">BJ84/$G84</f>
        <v>0</v>
      </c>
      <c r="BL84" s="63"/>
      <c r="BM84" s="163">
        <f t="shared" ref="BM84" si="1832">BL84/$G84</f>
        <v>0</v>
      </c>
      <c r="BN84" s="63"/>
      <c r="BO84" s="163">
        <f t="shared" ref="BO84" si="1833">BN84/$G84</f>
        <v>0</v>
      </c>
      <c r="BP84" s="63"/>
      <c r="BQ84" s="163">
        <f t="shared" ref="BQ84" si="1834">BP84/$G84</f>
        <v>0</v>
      </c>
      <c r="BR84" s="63"/>
      <c r="BS84" s="163">
        <f t="shared" ref="BS84" si="1835">BR84/$G84</f>
        <v>0</v>
      </c>
      <c r="BT84" s="63"/>
      <c r="BU84" s="163">
        <f t="shared" ref="BU84" si="1836">BT84/$G84</f>
        <v>0</v>
      </c>
      <c r="BV84" s="63"/>
      <c r="BW84" s="163">
        <f t="shared" ref="BW84" si="1837">BV84/$G84</f>
        <v>0</v>
      </c>
      <c r="BX84" s="63"/>
      <c r="BY84" s="163">
        <f t="shared" ref="BY84" si="1838">BX84/$G84</f>
        <v>0</v>
      </c>
      <c r="BZ84" s="63"/>
      <c r="CA84" s="163">
        <f t="shared" ref="CA84" si="1839">BZ84/$G84</f>
        <v>0</v>
      </c>
      <c r="CB84" s="63"/>
      <c r="CC84" s="163">
        <f t="shared" ref="CC84" si="1840">CB84/$G84</f>
        <v>0</v>
      </c>
      <c r="CD84" s="63"/>
      <c r="CE84" s="163">
        <f t="shared" ref="CE84" si="1841">CD84/$G84</f>
        <v>0</v>
      </c>
      <c r="CF84" s="63"/>
      <c r="CG84" s="163">
        <f t="shared" ref="CG84" si="1842">CF84/$G84</f>
        <v>0</v>
      </c>
      <c r="CH84" s="63"/>
      <c r="CI84" s="163">
        <f t="shared" ref="CI84" si="1843">CH84/$G84</f>
        <v>0</v>
      </c>
      <c r="CJ84" s="63"/>
      <c r="CK84" s="163">
        <f t="shared" ref="CK84" si="1844">CJ84/$G84</f>
        <v>0</v>
      </c>
      <c r="CL84" s="63"/>
      <c r="CM84" s="163">
        <f t="shared" ref="CM84" si="1845">CL84/$G84</f>
        <v>0</v>
      </c>
      <c r="CN84" s="63"/>
      <c r="CO84" s="163">
        <f t="shared" si="1336"/>
        <v>0</v>
      </c>
      <c r="CP84" s="63"/>
      <c r="CQ84" s="163">
        <f t="shared" si="1337"/>
        <v>0</v>
      </c>
      <c r="CR84" s="63"/>
      <c r="CS84" s="128">
        <f t="shared" si="1338"/>
        <v>0</v>
      </c>
      <c r="CU84" s="200">
        <f t="shared" si="1338"/>
        <v>0</v>
      </c>
    </row>
    <row r="85" spans="1:99" x14ac:dyDescent="0.2">
      <c r="A85" s="238"/>
      <c r="B85" s="162">
        <v>58</v>
      </c>
      <c r="C85" s="162" t="s">
        <v>165</v>
      </c>
      <c r="D85" s="162" t="s">
        <v>166</v>
      </c>
      <c r="E85" s="162" t="s">
        <v>9</v>
      </c>
      <c r="F85" s="162" t="s">
        <v>59</v>
      </c>
      <c r="G85" s="105">
        <v>465</v>
      </c>
      <c r="H85" s="162">
        <f t="shared" si="1257"/>
        <v>0</v>
      </c>
      <c r="I85" s="171">
        <f t="shared" si="1137"/>
        <v>0</v>
      </c>
      <c r="J85" s="63"/>
      <c r="K85" s="163">
        <f t="shared" ref="K85" si="1846">J85/$G85</f>
        <v>0</v>
      </c>
      <c r="L85" s="63"/>
      <c r="M85" s="163">
        <f t="shared" ref="M85" si="1847">L85/$G85</f>
        <v>0</v>
      </c>
      <c r="N85" s="63"/>
      <c r="O85" s="163">
        <f t="shared" ref="O85" si="1848">N85/$G85</f>
        <v>0</v>
      </c>
      <c r="P85" s="63"/>
      <c r="Q85" s="163">
        <f t="shared" ref="Q85" si="1849">P85/$G85</f>
        <v>0</v>
      </c>
      <c r="R85" s="63"/>
      <c r="S85" s="163">
        <f t="shared" ref="S85" si="1850">R85/$G85</f>
        <v>0</v>
      </c>
      <c r="T85" s="63"/>
      <c r="U85" s="163">
        <f t="shared" si="1144"/>
        <v>0</v>
      </c>
      <c r="V85" s="63"/>
      <c r="W85" s="163">
        <f t="shared" si="1144"/>
        <v>0</v>
      </c>
      <c r="X85" s="63"/>
      <c r="Y85" s="163">
        <f t="shared" ref="Y85" si="1851">X85/$G85</f>
        <v>0</v>
      </c>
      <c r="Z85" s="63"/>
      <c r="AA85" s="163">
        <f t="shared" ref="AA85" si="1852">Z85/$G85</f>
        <v>0</v>
      </c>
      <c r="AB85" s="63"/>
      <c r="AC85" s="163">
        <f t="shared" ref="AC85" si="1853">AB85/$G85</f>
        <v>0</v>
      </c>
      <c r="AD85" s="63"/>
      <c r="AE85" s="163">
        <f t="shared" ref="AE85" si="1854">AD85/$G85</f>
        <v>0</v>
      </c>
      <c r="AF85" s="63"/>
      <c r="AG85" s="163">
        <f t="shared" ref="AG85" si="1855">AF85/$G85</f>
        <v>0</v>
      </c>
      <c r="AH85" s="63"/>
      <c r="AI85" s="163">
        <f t="shared" ref="AI85" si="1856">AH85/$G85</f>
        <v>0</v>
      </c>
      <c r="AJ85" s="63"/>
      <c r="AK85" s="163">
        <f t="shared" ref="AK85" si="1857">AJ85/$G85</f>
        <v>0</v>
      </c>
      <c r="AL85" s="63"/>
      <c r="AM85" s="163">
        <f t="shared" ref="AM85" si="1858">AL85/$G85</f>
        <v>0</v>
      </c>
      <c r="AN85" s="63"/>
      <c r="AO85" s="163">
        <f t="shared" ref="AO85" si="1859">AN85/$G85</f>
        <v>0</v>
      </c>
      <c r="AP85" s="63"/>
      <c r="AQ85" s="163">
        <f t="shared" ref="AQ85" si="1860">AP85/$G85</f>
        <v>0</v>
      </c>
      <c r="AR85" s="63"/>
      <c r="AS85" s="163">
        <f t="shared" ref="AS85" si="1861">AR85/$G85</f>
        <v>0</v>
      </c>
      <c r="AT85" s="63"/>
      <c r="AU85" s="163">
        <f t="shared" ref="AU85" si="1862">AT85/$G85</f>
        <v>0</v>
      </c>
      <c r="AV85" s="63"/>
      <c r="AW85" s="163">
        <f t="shared" ref="AW85" si="1863">AV85/$G85</f>
        <v>0</v>
      </c>
      <c r="AX85" s="63"/>
      <c r="AY85" s="163">
        <f t="shared" ref="AY85" si="1864">AX85/$G85</f>
        <v>0</v>
      </c>
      <c r="AZ85" s="63"/>
      <c r="BA85" s="163">
        <f t="shared" ref="BA85" si="1865">AZ85/$G85</f>
        <v>0</v>
      </c>
      <c r="BB85" s="63"/>
      <c r="BC85" s="163">
        <f t="shared" ref="BC85" si="1866">BB85/$G85</f>
        <v>0</v>
      </c>
      <c r="BD85" s="63"/>
      <c r="BE85" s="163">
        <f t="shared" ref="BE85" si="1867">BD85/$G85</f>
        <v>0</v>
      </c>
      <c r="BF85" s="63"/>
      <c r="BG85" s="163">
        <f t="shared" ref="BG85" si="1868">BF85/$G85</f>
        <v>0</v>
      </c>
      <c r="BH85" s="63"/>
      <c r="BI85" s="163">
        <f t="shared" ref="BI85" si="1869">BH85/$G85</f>
        <v>0</v>
      </c>
      <c r="BJ85" s="63"/>
      <c r="BK85" s="163">
        <f t="shared" ref="BK85" si="1870">BJ85/$G85</f>
        <v>0</v>
      </c>
      <c r="BL85" s="63"/>
      <c r="BM85" s="163">
        <f t="shared" ref="BM85" si="1871">BL85/$G85</f>
        <v>0</v>
      </c>
      <c r="BN85" s="63"/>
      <c r="BO85" s="163">
        <f t="shared" ref="BO85" si="1872">BN85/$G85</f>
        <v>0</v>
      </c>
      <c r="BP85" s="63"/>
      <c r="BQ85" s="163">
        <f t="shared" ref="BQ85" si="1873">BP85/$G85</f>
        <v>0</v>
      </c>
      <c r="BR85" s="63"/>
      <c r="BS85" s="163">
        <f t="shared" ref="BS85" si="1874">BR85/$G85</f>
        <v>0</v>
      </c>
      <c r="BT85" s="63"/>
      <c r="BU85" s="163">
        <f t="shared" ref="BU85" si="1875">BT85/$G85</f>
        <v>0</v>
      </c>
      <c r="BV85" s="63"/>
      <c r="BW85" s="163">
        <f t="shared" ref="BW85" si="1876">BV85/$G85</f>
        <v>0</v>
      </c>
      <c r="BX85" s="63"/>
      <c r="BY85" s="163">
        <f t="shared" ref="BY85" si="1877">BX85/$G85</f>
        <v>0</v>
      </c>
      <c r="BZ85" s="63"/>
      <c r="CA85" s="163">
        <f t="shared" ref="CA85" si="1878">BZ85/$G85</f>
        <v>0</v>
      </c>
      <c r="CB85" s="63"/>
      <c r="CC85" s="163">
        <f t="shared" ref="CC85" si="1879">CB85/$G85</f>
        <v>0</v>
      </c>
      <c r="CD85" s="63"/>
      <c r="CE85" s="163">
        <f t="shared" ref="CE85" si="1880">CD85/$G85</f>
        <v>0</v>
      </c>
      <c r="CF85" s="63"/>
      <c r="CG85" s="163">
        <f t="shared" ref="CG85" si="1881">CF85/$G85</f>
        <v>0</v>
      </c>
      <c r="CH85" s="63"/>
      <c r="CI85" s="163">
        <f t="shared" ref="CI85" si="1882">CH85/$G85</f>
        <v>0</v>
      </c>
      <c r="CJ85" s="63"/>
      <c r="CK85" s="163">
        <f t="shared" ref="CK85" si="1883">CJ85/$G85</f>
        <v>0</v>
      </c>
      <c r="CL85" s="63"/>
      <c r="CM85" s="163">
        <f t="shared" ref="CM85" si="1884">CL85/$G85</f>
        <v>0</v>
      </c>
      <c r="CN85" s="63"/>
      <c r="CO85" s="163">
        <f t="shared" si="1336"/>
        <v>0</v>
      </c>
      <c r="CP85" s="63"/>
      <c r="CQ85" s="163">
        <f t="shared" si="1337"/>
        <v>0</v>
      </c>
      <c r="CR85" s="63"/>
      <c r="CS85" s="128">
        <f t="shared" si="1338"/>
        <v>0</v>
      </c>
      <c r="CU85" s="200">
        <f t="shared" si="1338"/>
        <v>0</v>
      </c>
    </row>
    <row r="86" spans="1:99" x14ac:dyDescent="0.2">
      <c r="A86" s="238"/>
      <c r="B86" s="162">
        <v>35</v>
      </c>
      <c r="C86" s="162" t="s">
        <v>171</v>
      </c>
      <c r="D86" s="162" t="s">
        <v>172</v>
      </c>
      <c r="E86" s="162" t="s">
        <v>3</v>
      </c>
      <c r="F86" s="162" t="s">
        <v>60</v>
      </c>
      <c r="G86" s="105">
        <v>420</v>
      </c>
      <c r="H86" s="162">
        <f t="shared" si="1257"/>
        <v>0</v>
      </c>
      <c r="I86" s="171">
        <f t="shared" si="1137"/>
        <v>0</v>
      </c>
      <c r="J86" s="63"/>
      <c r="K86" s="163">
        <f t="shared" ref="K86" si="1885">J86/$G86</f>
        <v>0</v>
      </c>
      <c r="L86" s="63"/>
      <c r="M86" s="163">
        <f t="shared" ref="M86" si="1886">L86/$G86</f>
        <v>0</v>
      </c>
      <c r="N86" s="63"/>
      <c r="O86" s="163">
        <f t="shared" ref="O86" si="1887">N86/$G86</f>
        <v>0</v>
      </c>
      <c r="P86" s="63"/>
      <c r="Q86" s="163">
        <f t="shared" ref="Q86" si="1888">P86/$G86</f>
        <v>0</v>
      </c>
      <c r="R86" s="63"/>
      <c r="S86" s="163">
        <f t="shared" ref="S86" si="1889">R86/$G86</f>
        <v>0</v>
      </c>
      <c r="T86" s="63"/>
      <c r="U86" s="163">
        <f t="shared" si="1144"/>
        <v>0</v>
      </c>
      <c r="V86" s="63"/>
      <c r="W86" s="163">
        <f t="shared" si="1144"/>
        <v>0</v>
      </c>
      <c r="X86" s="63"/>
      <c r="Y86" s="163">
        <f t="shared" ref="Y86" si="1890">X86/$G86</f>
        <v>0</v>
      </c>
      <c r="Z86" s="63"/>
      <c r="AA86" s="163">
        <f t="shared" ref="AA86" si="1891">Z86/$G86</f>
        <v>0</v>
      </c>
      <c r="AB86" s="63"/>
      <c r="AC86" s="163">
        <f t="shared" ref="AC86" si="1892">AB86/$G86</f>
        <v>0</v>
      </c>
      <c r="AD86" s="63"/>
      <c r="AE86" s="163">
        <f t="shared" ref="AE86" si="1893">AD86/$G86</f>
        <v>0</v>
      </c>
      <c r="AF86" s="63"/>
      <c r="AG86" s="163">
        <f t="shared" ref="AG86" si="1894">AF86/$G86</f>
        <v>0</v>
      </c>
      <c r="AH86" s="63"/>
      <c r="AI86" s="163">
        <f t="shared" ref="AI86" si="1895">AH86/$G86</f>
        <v>0</v>
      </c>
      <c r="AJ86" s="63"/>
      <c r="AK86" s="163">
        <f t="shared" ref="AK86" si="1896">AJ86/$G86</f>
        <v>0</v>
      </c>
      <c r="AL86" s="63"/>
      <c r="AM86" s="163">
        <f t="shared" ref="AM86" si="1897">AL86/$G86</f>
        <v>0</v>
      </c>
      <c r="AN86" s="63"/>
      <c r="AO86" s="163">
        <f t="shared" ref="AO86" si="1898">AN86/$G86</f>
        <v>0</v>
      </c>
      <c r="AP86" s="63"/>
      <c r="AQ86" s="163">
        <f t="shared" ref="AQ86" si="1899">AP86/$G86</f>
        <v>0</v>
      </c>
      <c r="AR86" s="63"/>
      <c r="AS86" s="163">
        <f t="shared" ref="AS86" si="1900">AR86/$G86</f>
        <v>0</v>
      </c>
      <c r="AT86" s="63"/>
      <c r="AU86" s="163">
        <f t="shared" ref="AU86" si="1901">AT86/$G86</f>
        <v>0</v>
      </c>
      <c r="AV86" s="63"/>
      <c r="AW86" s="163">
        <f t="shared" ref="AW86" si="1902">AV86/$G86</f>
        <v>0</v>
      </c>
      <c r="AX86" s="63"/>
      <c r="AY86" s="163">
        <f t="shared" ref="AY86" si="1903">AX86/$G86</f>
        <v>0</v>
      </c>
      <c r="AZ86" s="63"/>
      <c r="BA86" s="163">
        <f t="shared" ref="BA86" si="1904">AZ86/$G86</f>
        <v>0</v>
      </c>
      <c r="BB86" s="63"/>
      <c r="BC86" s="163">
        <f t="shared" ref="BC86" si="1905">BB86/$G86</f>
        <v>0</v>
      </c>
      <c r="BD86" s="63"/>
      <c r="BE86" s="163">
        <f t="shared" ref="BE86" si="1906">BD86/$G86</f>
        <v>0</v>
      </c>
      <c r="BF86" s="63"/>
      <c r="BG86" s="163">
        <f t="shared" ref="BG86" si="1907">BF86/$G86</f>
        <v>0</v>
      </c>
      <c r="BH86" s="63"/>
      <c r="BI86" s="163">
        <f t="shared" ref="BI86" si="1908">BH86/$G86</f>
        <v>0</v>
      </c>
      <c r="BJ86" s="63"/>
      <c r="BK86" s="163">
        <f t="shared" ref="BK86" si="1909">BJ86/$G86</f>
        <v>0</v>
      </c>
      <c r="BL86" s="63"/>
      <c r="BM86" s="163">
        <f t="shared" ref="BM86" si="1910">BL86/$G86</f>
        <v>0</v>
      </c>
      <c r="BN86" s="63"/>
      <c r="BO86" s="163">
        <f t="shared" ref="BO86" si="1911">BN86/$G86</f>
        <v>0</v>
      </c>
      <c r="BP86" s="63"/>
      <c r="BQ86" s="163">
        <f t="shared" ref="BQ86" si="1912">BP86/$G86</f>
        <v>0</v>
      </c>
      <c r="BR86" s="63"/>
      <c r="BS86" s="163">
        <f t="shared" ref="BS86" si="1913">BR86/$G86</f>
        <v>0</v>
      </c>
      <c r="BT86" s="63"/>
      <c r="BU86" s="163">
        <f t="shared" ref="BU86" si="1914">BT86/$G86</f>
        <v>0</v>
      </c>
      <c r="BV86" s="63"/>
      <c r="BW86" s="163">
        <f t="shared" ref="BW86" si="1915">BV86/$G86</f>
        <v>0</v>
      </c>
      <c r="BX86" s="63"/>
      <c r="BY86" s="163">
        <f t="shared" ref="BY86" si="1916">BX86/$G86</f>
        <v>0</v>
      </c>
      <c r="BZ86" s="63"/>
      <c r="CA86" s="163">
        <f t="shared" ref="CA86" si="1917">BZ86/$G86</f>
        <v>0</v>
      </c>
      <c r="CB86" s="63"/>
      <c r="CC86" s="163">
        <f t="shared" ref="CC86" si="1918">CB86/$G86</f>
        <v>0</v>
      </c>
      <c r="CD86" s="63"/>
      <c r="CE86" s="163">
        <f t="shared" ref="CE86" si="1919">CD86/$G86</f>
        <v>0</v>
      </c>
      <c r="CF86" s="63"/>
      <c r="CG86" s="163">
        <f t="shared" ref="CG86" si="1920">CF86/$G86</f>
        <v>0</v>
      </c>
      <c r="CH86" s="63"/>
      <c r="CI86" s="163">
        <f t="shared" ref="CI86" si="1921">CH86/$G86</f>
        <v>0</v>
      </c>
      <c r="CJ86" s="63"/>
      <c r="CK86" s="163">
        <f t="shared" ref="CK86" si="1922">CJ86/$G86</f>
        <v>0</v>
      </c>
      <c r="CL86" s="63"/>
      <c r="CM86" s="163">
        <f t="shared" ref="CM86" si="1923">CL86/$G86</f>
        <v>0</v>
      </c>
      <c r="CN86" s="63"/>
      <c r="CO86" s="163">
        <f t="shared" si="1336"/>
        <v>0</v>
      </c>
      <c r="CP86" s="63"/>
      <c r="CQ86" s="163">
        <f t="shared" si="1337"/>
        <v>0</v>
      </c>
      <c r="CR86" s="63"/>
      <c r="CS86" s="128">
        <f t="shared" si="1338"/>
        <v>0</v>
      </c>
      <c r="CU86" s="200">
        <f t="shared" si="1338"/>
        <v>0</v>
      </c>
    </row>
    <row r="87" spans="1:99" x14ac:dyDescent="0.2">
      <c r="A87" s="238"/>
      <c r="B87" s="162">
        <v>21</v>
      </c>
      <c r="C87" s="162" t="s">
        <v>88</v>
      </c>
      <c r="D87" s="162" t="s">
        <v>85</v>
      </c>
      <c r="E87" s="162" t="s">
        <v>3</v>
      </c>
      <c r="F87" s="162" t="s">
        <v>173</v>
      </c>
      <c r="G87" s="105">
        <v>416</v>
      </c>
      <c r="H87" s="162">
        <f t="shared" si="1257"/>
        <v>0</v>
      </c>
      <c r="I87" s="171">
        <f t="shared" si="1137"/>
        <v>0</v>
      </c>
      <c r="J87" s="63"/>
      <c r="K87" s="163">
        <f t="shared" ref="K87" si="1924">J87/$G87</f>
        <v>0</v>
      </c>
      <c r="L87" s="63"/>
      <c r="M87" s="163">
        <f t="shared" ref="M87" si="1925">L87/$G87</f>
        <v>0</v>
      </c>
      <c r="N87" s="63"/>
      <c r="O87" s="163">
        <f t="shared" ref="O87" si="1926">N87/$G87</f>
        <v>0</v>
      </c>
      <c r="P87" s="63"/>
      <c r="Q87" s="163">
        <f t="shared" ref="Q87" si="1927">P87/$G87</f>
        <v>0</v>
      </c>
      <c r="R87" s="63"/>
      <c r="S87" s="163">
        <f t="shared" ref="S87" si="1928">R87/$G87</f>
        <v>0</v>
      </c>
      <c r="T87" s="63"/>
      <c r="U87" s="163">
        <f t="shared" si="1144"/>
        <v>0</v>
      </c>
      <c r="V87" s="63"/>
      <c r="W87" s="163">
        <f t="shared" si="1144"/>
        <v>0</v>
      </c>
      <c r="X87" s="63"/>
      <c r="Y87" s="163">
        <f t="shared" ref="Y87" si="1929">X87/$G87</f>
        <v>0</v>
      </c>
      <c r="Z87" s="63"/>
      <c r="AA87" s="163">
        <f t="shared" ref="AA87" si="1930">Z87/$G87</f>
        <v>0</v>
      </c>
      <c r="AB87" s="63"/>
      <c r="AC87" s="163">
        <f t="shared" ref="AC87" si="1931">AB87/$G87</f>
        <v>0</v>
      </c>
      <c r="AD87" s="63"/>
      <c r="AE87" s="163">
        <f t="shared" ref="AE87" si="1932">AD87/$G87</f>
        <v>0</v>
      </c>
      <c r="AF87" s="63"/>
      <c r="AG87" s="163">
        <f t="shared" ref="AG87" si="1933">AF87/$G87</f>
        <v>0</v>
      </c>
      <c r="AH87" s="63"/>
      <c r="AI87" s="163">
        <f t="shared" ref="AI87" si="1934">AH87/$G87</f>
        <v>0</v>
      </c>
      <c r="AJ87" s="63"/>
      <c r="AK87" s="163">
        <f t="shared" ref="AK87" si="1935">AJ87/$G87</f>
        <v>0</v>
      </c>
      <c r="AL87" s="63"/>
      <c r="AM87" s="163">
        <f t="shared" ref="AM87" si="1936">AL87/$G87</f>
        <v>0</v>
      </c>
      <c r="AN87" s="63"/>
      <c r="AO87" s="163">
        <f t="shared" ref="AO87" si="1937">AN87/$G87</f>
        <v>0</v>
      </c>
      <c r="AP87" s="63"/>
      <c r="AQ87" s="163">
        <f t="shared" ref="AQ87" si="1938">AP87/$G87</f>
        <v>0</v>
      </c>
      <c r="AR87" s="63"/>
      <c r="AS87" s="163">
        <f t="shared" ref="AS87" si="1939">AR87/$G87</f>
        <v>0</v>
      </c>
      <c r="AT87" s="63"/>
      <c r="AU87" s="163">
        <f t="shared" ref="AU87" si="1940">AT87/$G87</f>
        <v>0</v>
      </c>
      <c r="AV87" s="63"/>
      <c r="AW87" s="163">
        <f t="shared" ref="AW87" si="1941">AV87/$G87</f>
        <v>0</v>
      </c>
      <c r="AX87" s="63"/>
      <c r="AY87" s="163">
        <f t="shared" ref="AY87" si="1942">AX87/$G87</f>
        <v>0</v>
      </c>
      <c r="AZ87" s="63"/>
      <c r="BA87" s="163">
        <f t="shared" ref="BA87" si="1943">AZ87/$G87</f>
        <v>0</v>
      </c>
      <c r="BB87" s="63"/>
      <c r="BC87" s="163">
        <f t="shared" ref="BC87" si="1944">BB87/$G87</f>
        <v>0</v>
      </c>
      <c r="BD87" s="63"/>
      <c r="BE87" s="163">
        <f t="shared" ref="BE87" si="1945">BD87/$G87</f>
        <v>0</v>
      </c>
      <c r="BF87" s="63"/>
      <c r="BG87" s="163">
        <f t="shared" ref="BG87" si="1946">BF87/$G87</f>
        <v>0</v>
      </c>
      <c r="BH87" s="63"/>
      <c r="BI87" s="163">
        <f t="shared" ref="BI87" si="1947">BH87/$G87</f>
        <v>0</v>
      </c>
      <c r="BJ87" s="63"/>
      <c r="BK87" s="163">
        <f t="shared" ref="BK87" si="1948">BJ87/$G87</f>
        <v>0</v>
      </c>
      <c r="BL87" s="63"/>
      <c r="BM87" s="163">
        <f t="shared" ref="BM87" si="1949">BL87/$G87</f>
        <v>0</v>
      </c>
      <c r="BN87" s="63"/>
      <c r="BO87" s="163">
        <f t="shared" ref="BO87" si="1950">BN87/$G87</f>
        <v>0</v>
      </c>
      <c r="BP87" s="63"/>
      <c r="BQ87" s="163">
        <f t="shared" ref="BQ87" si="1951">BP87/$G87</f>
        <v>0</v>
      </c>
      <c r="BR87" s="63"/>
      <c r="BS87" s="163">
        <f t="shared" ref="BS87" si="1952">BR87/$G87</f>
        <v>0</v>
      </c>
      <c r="BT87" s="63"/>
      <c r="BU87" s="163">
        <f t="shared" ref="BU87" si="1953">BT87/$G87</f>
        <v>0</v>
      </c>
      <c r="BV87" s="63"/>
      <c r="BW87" s="163">
        <f t="shared" ref="BW87" si="1954">BV87/$G87</f>
        <v>0</v>
      </c>
      <c r="BX87" s="63"/>
      <c r="BY87" s="163">
        <f t="shared" ref="BY87" si="1955">BX87/$G87</f>
        <v>0</v>
      </c>
      <c r="BZ87" s="63"/>
      <c r="CA87" s="163">
        <f t="shared" ref="CA87" si="1956">BZ87/$G87</f>
        <v>0</v>
      </c>
      <c r="CB87" s="63"/>
      <c r="CC87" s="163">
        <f t="shared" ref="CC87" si="1957">CB87/$G87</f>
        <v>0</v>
      </c>
      <c r="CD87" s="63"/>
      <c r="CE87" s="163">
        <f t="shared" ref="CE87" si="1958">CD87/$G87</f>
        <v>0</v>
      </c>
      <c r="CF87" s="63"/>
      <c r="CG87" s="163">
        <f t="shared" ref="CG87" si="1959">CF87/$G87</f>
        <v>0</v>
      </c>
      <c r="CH87" s="63"/>
      <c r="CI87" s="163">
        <f t="shared" ref="CI87" si="1960">CH87/$G87</f>
        <v>0</v>
      </c>
      <c r="CJ87" s="63"/>
      <c r="CK87" s="163">
        <f t="shared" ref="CK87" si="1961">CJ87/$G87</f>
        <v>0</v>
      </c>
      <c r="CL87" s="63"/>
      <c r="CM87" s="163">
        <f t="shared" ref="CM87" si="1962">CL87/$G87</f>
        <v>0</v>
      </c>
      <c r="CN87" s="63"/>
      <c r="CO87" s="163">
        <f t="shared" si="1336"/>
        <v>0</v>
      </c>
      <c r="CP87" s="63"/>
      <c r="CQ87" s="163">
        <f t="shared" si="1337"/>
        <v>0</v>
      </c>
      <c r="CR87" s="63"/>
      <c r="CS87" s="128">
        <f t="shared" si="1338"/>
        <v>0</v>
      </c>
      <c r="CU87" s="200">
        <f t="shared" si="1338"/>
        <v>0</v>
      </c>
    </row>
    <row r="88" spans="1:99" x14ac:dyDescent="0.2">
      <c r="A88" s="238"/>
      <c r="B88" s="162">
        <v>17</v>
      </c>
      <c r="C88" s="162" t="s">
        <v>175</v>
      </c>
      <c r="D88" s="162" t="s">
        <v>176</v>
      </c>
      <c r="E88" s="162" t="s">
        <v>5</v>
      </c>
      <c r="F88" s="162" t="s">
        <v>173</v>
      </c>
      <c r="G88" s="105">
        <v>337</v>
      </c>
      <c r="H88" s="162">
        <f t="shared" si="1257"/>
        <v>0</v>
      </c>
      <c r="I88" s="171">
        <f t="shared" si="1137"/>
        <v>0</v>
      </c>
      <c r="J88" s="63"/>
      <c r="K88" s="163">
        <f t="shared" ref="K88" si="1963">J88/$G88</f>
        <v>0</v>
      </c>
      <c r="L88" s="63"/>
      <c r="M88" s="163">
        <f t="shared" ref="M88" si="1964">L88/$G88</f>
        <v>0</v>
      </c>
      <c r="N88" s="63"/>
      <c r="O88" s="163">
        <f t="shared" ref="O88" si="1965">N88/$G88</f>
        <v>0</v>
      </c>
      <c r="P88" s="63"/>
      <c r="Q88" s="163">
        <f t="shared" ref="Q88" si="1966">P88/$G88</f>
        <v>0</v>
      </c>
      <c r="R88" s="63"/>
      <c r="S88" s="163">
        <f t="shared" ref="S88" si="1967">R88/$G88</f>
        <v>0</v>
      </c>
      <c r="T88" s="63"/>
      <c r="U88" s="163">
        <f t="shared" si="1144"/>
        <v>0</v>
      </c>
      <c r="V88" s="63"/>
      <c r="W88" s="163">
        <f t="shared" si="1144"/>
        <v>0</v>
      </c>
      <c r="X88" s="63"/>
      <c r="Y88" s="163">
        <f t="shared" ref="Y88" si="1968">X88/$G88</f>
        <v>0</v>
      </c>
      <c r="Z88" s="63"/>
      <c r="AA88" s="163">
        <f t="shared" ref="AA88" si="1969">Z88/$G88</f>
        <v>0</v>
      </c>
      <c r="AB88" s="63"/>
      <c r="AC88" s="163">
        <f t="shared" ref="AC88" si="1970">AB88/$G88</f>
        <v>0</v>
      </c>
      <c r="AD88" s="63"/>
      <c r="AE88" s="163">
        <f t="shared" ref="AE88" si="1971">AD88/$G88</f>
        <v>0</v>
      </c>
      <c r="AF88" s="63"/>
      <c r="AG88" s="163">
        <f t="shared" ref="AG88" si="1972">AF88/$G88</f>
        <v>0</v>
      </c>
      <c r="AH88" s="63"/>
      <c r="AI88" s="163">
        <f t="shared" ref="AI88" si="1973">AH88/$G88</f>
        <v>0</v>
      </c>
      <c r="AJ88" s="63"/>
      <c r="AK88" s="163">
        <f t="shared" ref="AK88" si="1974">AJ88/$G88</f>
        <v>0</v>
      </c>
      <c r="AL88" s="63"/>
      <c r="AM88" s="163">
        <f t="shared" ref="AM88" si="1975">AL88/$G88</f>
        <v>0</v>
      </c>
      <c r="AN88" s="63"/>
      <c r="AO88" s="163">
        <f t="shared" ref="AO88" si="1976">AN88/$G88</f>
        <v>0</v>
      </c>
      <c r="AP88" s="63"/>
      <c r="AQ88" s="163">
        <f t="shared" ref="AQ88" si="1977">AP88/$G88</f>
        <v>0</v>
      </c>
      <c r="AR88" s="63"/>
      <c r="AS88" s="163">
        <f t="shared" ref="AS88" si="1978">AR88/$G88</f>
        <v>0</v>
      </c>
      <c r="AT88" s="63"/>
      <c r="AU88" s="163">
        <f t="shared" ref="AU88" si="1979">AT88/$G88</f>
        <v>0</v>
      </c>
      <c r="AV88" s="63"/>
      <c r="AW88" s="163">
        <f t="shared" ref="AW88" si="1980">AV88/$G88</f>
        <v>0</v>
      </c>
      <c r="AX88" s="63"/>
      <c r="AY88" s="163">
        <f t="shared" ref="AY88" si="1981">AX88/$G88</f>
        <v>0</v>
      </c>
      <c r="AZ88" s="63"/>
      <c r="BA88" s="163">
        <f t="shared" ref="BA88" si="1982">AZ88/$G88</f>
        <v>0</v>
      </c>
      <c r="BB88" s="63"/>
      <c r="BC88" s="163">
        <f t="shared" ref="BC88" si="1983">BB88/$G88</f>
        <v>0</v>
      </c>
      <c r="BD88" s="63"/>
      <c r="BE88" s="163">
        <f t="shared" ref="BE88" si="1984">BD88/$G88</f>
        <v>0</v>
      </c>
      <c r="BF88" s="63"/>
      <c r="BG88" s="163">
        <f t="shared" ref="BG88" si="1985">BF88/$G88</f>
        <v>0</v>
      </c>
      <c r="BH88" s="63"/>
      <c r="BI88" s="163">
        <f t="shared" ref="BI88" si="1986">BH88/$G88</f>
        <v>0</v>
      </c>
      <c r="BJ88" s="63"/>
      <c r="BK88" s="163">
        <f t="shared" ref="BK88" si="1987">BJ88/$G88</f>
        <v>0</v>
      </c>
      <c r="BL88" s="63"/>
      <c r="BM88" s="163">
        <f t="shared" ref="BM88" si="1988">BL88/$G88</f>
        <v>0</v>
      </c>
      <c r="BN88" s="63"/>
      <c r="BO88" s="163">
        <f t="shared" ref="BO88" si="1989">BN88/$G88</f>
        <v>0</v>
      </c>
      <c r="BP88" s="63"/>
      <c r="BQ88" s="163">
        <f t="shared" ref="BQ88" si="1990">BP88/$G88</f>
        <v>0</v>
      </c>
      <c r="BR88" s="63"/>
      <c r="BS88" s="163">
        <f t="shared" ref="BS88" si="1991">BR88/$G88</f>
        <v>0</v>
      </c>
      <c r="BT88" s="63"/>
      <c r="BU88" s="163">
        <f t="shared" ref="BU88" si="1992">BT88/$G88</f>
        <v>0</v>
      </c>
      <c r="BV88" s="63"/>
      <c r="BW88" s="163">
        <f t="shared" ref="BW88" si="1993">BV88/$G88</f>
        <v>0</v>
      </c>
      <c r="BX88" s="63"/>
      <c r="BY88" s="163">
        <f t="shared" ref="BY88" si="1994">BX88/$G88</f>
        <v>0</v>
      </c>
      <c r="BZ88" s="63"/>
      <c r="CA88" s="163">
        <f t="shared" ref="CA88" si="1995">BZ88/$G88</f>
        <v>0</v>
      </c>
      <c r="CB88" s="63"/>
      <c r="CC88" s="163">
        <f t="shared" ref="CC88" si="1996">CB88/$G88</f>
        <v>0</v>
      </c>
      <c r="CD88" s="63"/>
      <c r="CE88" s="163">
        <f t="shared" ref="CE88" si="1997">CD88/$G88</f>
        <v>0</v>
      </c>
      <c r="CF88" s="63"/>
      <c r="CG88" s="163">
        <f t="shared" ref="CG88" si="1998">CF88/$G88</f>
        <v>0</v>
      </c>
      <c r="CH88" s="63"/>
      <c r="CI88" s="163">
        <f t="shared" ref="CI88" si="1999">CH88/$G88</f>
        <v>0</v>
      </c>
      <c r="CJ88" s="63"/>
      <c r="CK88" s="163">
        <f t="shared" ref="CK88" si="2000">CJ88/$G88</f>
        <v>0</v>
      </c>
      <c r="CL88" s="63"/>
      <c r="CM88" s="163">
        <f t="shared" ref="CM88" si="2001">CL88/$G88</f>
        <v>0</v>
      </c>
      <c r="CN88" s="63"/>
      <c r="CO88" s="163">
        <f t="shared" si="1336"/>
        <v>0</v>
      </c>
      <c r="CP88" s="63"/>
      <c r="CQ88" s="163">
        <f t="shared" si="1337"/>
        <v>0</v>
      </c>
      <c r="CR88" s="63"/>
      <c r="CS88" s="128">
        <f t="shared" si="1338"/>
        <v>0</v>
      </c>
      <c r="CU88" s="200">
        <f t="shared" si="1338"/>
        <v>0</v>
      </c>
    </row>
    <row r="89" spans="1:99" x14ac:dyDescent="0.2">
      <c r="A89" s="238"/>
      <c r="B89" s="162">
        <v>65</v>
      </c>
      <c r="C89" s="162" t="s">
        <v>185</v>
      </c>
      <c r="D89" s="162" t="s">
        <v>197</v>
      </c>
      <c r="E89" s="162" t="s">
        <v>14</v>
      </c>
      <c r="F89" s="162" t="s">
        <v>173</v>
      </c>
      <c r="G89" s="105">
        <v>313</v>
      </c>
      <c r="H89" s="162">
        <f t="shared" si="1257"/>
        <v>0</v>
      </c>
      <c r="I89" s="171">
        <f t="shared" si="1137"/>
        <v>0</v>
      </c>
      <c r="J89" s="63"/>
      <c r="K89" s="163">
        <f t="shared" ref="K89" si="2002">J89/$G89</f>
        <v>0</v>
      </c>
      <c r="L89" s="63"/>
      <c r="M89" s="163">
        <f t="shared" ref="M89" si="2003">L89/$G89</f>
        <v>0</v>
      </c>
      <c r="N89" s="63"/>
      <c r="O89" s="163">
        <f t="shared" ref="O89" si="2004">N89/$G89</f>
        <v>0</v>
      </c>
      <c r="P89" s="63"/>
      <c r="Q89" s="163">
        <f t="shared" ref="Q89" si="2005">P89/$G89</f>
        <v>0</v>
      </c>
      <c r="R89" s="63"/>
      <c r="S89" s="163">
        <f t="shared" ref="S89" si="2006">R89/$G89</f>
        <v>0</v>
      </c>
      <c r="T89" s="63"/>
      <c r="U89" s="163">
        <f t="shared" si="1144"/>
        <v>0</v>
      </c>
      <c r="V89" s="63"/>
      <c r="W89" s="163">
        <f t="shared" si="1144"/>
        <v>0</v>
      </c>
      <c r="X89" s="63"/>
      <c r="Y89" s="163">
        <f t="shared" ref="Y89" si="2007">X89/$G89</f>
        <v>0</v>
      </c>
      <c r="Z89" s="63"/>
      <c r="AA89" s="163">
        <f t="shared" ref="AA89" si="2008">Z89/$G89</f>
        <v>0</v>
      </c>
      <c r="AB89" s="63"/>
      <c r="AC89" s="163">
        <f t="shared" ref="AC89" si="2009">AB89/$G89</f>
        <v>0</v>
      </c>
      <c r="AD89" s="63"/>
      <c r="AE89" s="163">
        <f t="shared" ref="AE89" si="2010">AD89/$G89</f>
        <v>0</v>
      </c>
      <c r="AF89" s="63"/>
      <c r="AG89" s="163">
        <f t="shared" ref="AG89" si="2011">AF89/$G89</f>
        <v>0</v>
      </c>
      <c r="AH89" s="63"/>
      <c r="AI89" s="163">
        <f t="shared" ref="AI89" si="2012">AH89/$G89</f>
        <v>0</v>
      </c>
      <c r="AJ89" s="63"/>
      <c r="AK89" s="163">
        <f t="shared" ref="AK89" si="2013">AJ89/$G89</f>
        <v>0</v>
      </c>
      <c r="AL89" s="63"/>
      <c r="AM89" s="163">
        <f t="shared" ref="AM89" si="2014">AL89/$G89</f>
        <v>0</v>
      </c>
      <c r="AN89" s="63"/>
      <c r="AO89" s="163">
        <f t="shared" ref="AO89" si="2015">AN89/$G89</f>
        <v>0</v>
      </c>
      <c r="AP89" s="63"/>
      <c r="AQ89" s="163">
        <f t="shared" ref="AQ89" si="2016">AP89/$G89</f>
        <v>0</v>
      </c>
      <c r="AR89" s="63"/>
      <c r="AS89" s="163">
        <f t="shared" ref="AS89" si="2017">AR89/$G89</f>
        <v>0</v>
      </c>
      <c r="AT89" s="63"/>
      <c r="AU89" s="163">
        <f t="shared" ref="AU89" si="2018">AT89/$G89</f>
        <v>0</v>
      </c>
      <c r="AV89" s="63"/>
      <c r="AW89" s="163">
        <f t="shared" ref="AW89" si="2019">AV89/$G89</f>
        <v>0</v>
      </c>
      <c r="AX89" s="63"/>
      <c r="AY89" s="163">
        <f t="shared" ref="AY89" si="2020">AX89/$G89</f>
        <v>0</v>
      </c>
      <c r="AZ89" s="63"/>
      <c r="BA89" s="163">
        <f t="shared" ref="BA89" si="2021">AZ89/$G89</f>
        <v>0</v>
      </c>
      <c r="BB89" s="63"/>
      <c r="BC89" s="163">
        <f t="shared" ref="BC89" si="2022">BB89/$G89</f>
        <v>0</v>
      </c>
      <c r="BD89" s="63"/>
      <c r="BE89" s="163">
        <f t="shared" ref="BE89" si="2023">BD89/$G89</f>
        <v>0</v>
      </c>
      <c r="BF89" s="63"/>
      <c r="BG89" s="163">
        <f t="shared" ref="BG89" si="2024">BF89/$G89</f>
        <v>0</v>
      </c>
      <c r="BH89" s="63"/>
      <c r="BI89" s="163">
        <f t="shared" ref="BI89" si="2025">BH89/$G89</f>
        <v>0</v>
      </c>
      <c r="BJ89" s="63"/>
      <c r="BK89" s="163">
        <f t="shared" ref="BK89" si="2026">BJ89/$G89</f>
        <v>0</v>
      </c>
      <c r="BL89" s="63"/>
      <c r="BM89" s="163">
        <f t="shared" ref="BM89" si="2027">BL89/$G89</f>
        <v>0</v>
      </c>
      <c r="BN89" s="63"/>
      <c r="BO89" s="163">
        <f t="shared" ref="BO89" si="2028">BN89/$G89</f>
        <v>0</v>
      </c>
      <c r="BP89" s="63"/>
      <c r="BQ89" s="163">
        <f t="shared" ref="BQ89" si="2029">BP89/$G89</f>
        <v>0</v>
      </c>
      <c r="BR89" s="63"/>
      <c r="BS89" s="163">
        <f t="shared" ref="BS89" si="2030">BR89/$G89</f>
        <v>0</v>
      </c>
      <c r="BT89" s="63"/>
      <c r="BU89" s="163">
        <f t="shared" ref="BU89" si="2031">BT89/$G89</f>
        <v>0</v>
      </c>
      <c r="BV89" s="63"/>
      <c r="BW89" s="163">
        <f t="shared" ref="BW89" si="2032">BV89/$G89</f>
        <v>0</v>
      </c>
      <c r="BX89" s="63"/>
      <c r="BY89" s="163">
        <f t="shared" ref="BY89" si="2033">BX89/$G89</f>
        <v>0</v>
      </c>
      <c r="BZ89" s="63"/>
      <c r="CA89" s="163">
        <f t="shared" ref="CA89" si="2034">BZ89/$G89</f>
        <v>0</v>
      </c>
      <c r="CB89" s="63"/>
      <c r="CC89" s="163">
        <f t="shared" ref="CC89" si="2035">CB89/$G89</f>
        <v>0</v>
      </c>
      <c r="CD89" s="63"/>
      <c r="CE89" s="163">
        <f t="shared" ref="CE89" si="2036">CD89/$G89</f>
        <v>0</v>
      </c>
      <c r="CF89" s="63"/>
      <c r="CG89" s="163">
        <f t="shared" ref="CG89" si="2037">CF89/$G89</f>
        <v>0</v>
      </c>
      <c r="CH89" s="63"/>
      <c r="CI89" s="163">
        <f t="shared" ref="CI89" si="2038">CH89/$G89</f>
        <v>0</v>
      </c>
      <c r="CJ89" s="63"/>
      <c r="CK89" s="163">
        <f t="shared" ref="CK89" si="2039">CJ89/$G89</f>
        <v>0</v>
      </c>
      <c r="CL89" s="63"/>
      <c r="CM89" s="163">
        <f t="shared" ref="CM89" si="2040">CL89/$G89</f>
        <v>0</v>
      </c>
      <c r="CN89" s="63"/>
      <c r="CO89" s="163">
        <f t="shared" si="1336"/>
        <v>0</v>
      </c>
      <c r="CP89" s="63"/>
      <c r="CQ89" s="163">
        <f t="shared" si="1337"/>
        <v>0</v>
      </c>
      <c r="CR89" s="63"/>
      <c r="CS89" s="128">
        <f t="shared" si="1338"/>
        <v>0</v>
      </c>
      <c r="CU89" s="200">
        <f t="shared" si="1338"/>
        <v>0</v>
      </c>
    </row>
    <row r="90" spans="1:99" x14ac:dyDescent="0.2">
      <c r="A90" s="238"/>
      <c r="B90" s="162">
        <v>61</v>
      </c>
      <c r="C90" s="162" t="s">
        <v>170</v>
      </c>
      <c r="D90" s="162" t="s">
        <v>99</v>
      </c>
      <c r="E90" s="162" t="s">
        <v>2</v>
      </c>
      <c r="F90" s="162" t="s">
        <v>60</v>
      </c>
      <c r="G90" s="105">
        <v>251</v>
      </c>
      <c r="H90" s="162">
        <f t="shared" si="1257"/>
        <v>0</v>
      </c>
      <c r="I90" s="171">
        <f t="shared" si="1137"/>
        <v>0</v>
      </c>
      <c r="J90" s="63"/>
      <c r="K90" s="163">
        <f t="shared" ref="K90" si="2041">J90/$G90</f>
        <v>0</v>
      </c>
      <c r="L90" s="63"/>
      <c r="M90" s="163">
        <f t="shared" ref="M90" si="2042">L90/$G90</f>
        <v>0</v>
      </c>
      <c r="N90" s="63"/>
      <c r="O90" s="163">
        <f t="shared" ref="O90" si="2043">N90/$G90</f>
        <v>0</v>
      </c>
      <c r="P90" s="63"/>
      <c r="Q90" s="163">
        <f t="shared" ref="Q90" si="2044">P90/$G90</f>
        <v>0</v>
      </c>
      <c r="R90" s="63"/>
      <c r="S90" s="163">
        <f t="shared" ref="S90" si="2045">R90/$G90</f>
        <v>0</v>
      </c>
      <c r="T90" s="63"/>
      <c r="U90" s="163">
        <f t="shared" si="1144"/>
        <v>0</v>
      </c>
      <c r="V90" s="63"/>
      <c r="W90" s="163">
        <f t="shared" si="1144"/>
        <v>0</v>
      </c>
      <c r="X90" s="63"/>
      <c r="Y90" s="163">
        <f t="shared" ref="Y90" si="2046">X90/$G90</f>
        <v>0</v>
      </c>
      <c r="Z90" s="63"/>
      <c r="AA90" s="163">
        <f t="shared" ref="AA90" si="2047">Z90/$G90</f>
        <v>0</v>
      </c>
      <c r="AB90" s="63"/>
      <c r="AC90" s="163">
        <f t="shared" ref="AC90" si="2048">AB90/$G90</f>
        <v>0</v>
      </c>
      <c r="AD90" s="63"/>
      <c r="AE90" s="163">
        <f t="shared" ref="AE90" si="2049">AD90/$G90</f>
        <v>0</v>
      </c>
      <c r="AF90" s="63"/>
      <c r="AG90" s="163">
        <f t="shared" ref="AG90" si="2050">AF90/$G90</f>
        <v>0</v>
      </c>
      <c r="AH90" s="63"/>
      <c r="AI90" s="163">
        <f t="shared" ref="AI90" si="2051">AH90/$G90</f>
        <v>0</v>
      </c>
      <c r="AJ90" s="63"/>
      <c r="AK90" s="163">
        <f t="shared" ref="AK90" si="2052">AJ90/$G90</f>
        <v>0</v>
      </c>
      <c r="AL90" s="63"/>
      <c r="AM90" s="163">
        <f t="shared" ref="AM90" si="2053">AL90/$G90</f>
        <v>0</v>
      </c>
      <c r="AN90" s="63"/>
      <c r="AO90" s="163">
        <f t="shared" ref="AO90" si="2054">AN90/$G90</f>
        <v>0</v>
      </c>
      <c r="AP90" s="63"/>
      <c r="AQ90" s="163">
        <f t="shared" ref="AQ90" si="2055">AP90/$G90</f>
        <v>0</v>
      </c>
      <c r="AR90" s="63"/>
      <c r="AS90" s="163">
        <f t="shared" ref="AS90" si="2056">AR90/$G90</f>
        <v>0</v>
      </c>
      <c r="AT90" s="63"/>
      <c r="AU90" s="163">
        <f t="shared" ref="AU90" si="2057">AT90/$G90</f>
        <v>0</v>
      </c>
      <c r="AV90" s="63"/>
      <c r="AW90" s="163">
        <f t="shared" ref="AW90" si="2058">AV90/$G90</f>
        <v>0</v>
      </c>
      <c r="AX90" s="63"/>
      <c r="AY90" s="163">
        <f t="shared" ref="AY90" si="2059">AX90/$G90</f>
        <v>0</v>
      </c>
      <c r="AZ90" s="63"/>
      <c r="BA90" s="163">
        <f t="shared" ref="BA90" si="2060">AZ90/$G90</f>
        <v>0</v>
      </c>
      <c r="BB90" s="63"/>
      <c r="BC90" s="163">
        <f t="shared" ref="BC90" si="2061">BB90/$G90</f>
        <v>0</v>
      </c>
      <c r="BD90" s="63"/>
      <c r="BE90" s="163">
        <f t="shared" ref="BE90" si="2062">BD90/$G90</f>
        <v>0</v>
      </c>
      <c r="BF90" s="63"/>
      <c r="BG90" s="163">
        <f t="shared" ref="BG90" si="2063">BF90/$G90</f>
        <v>0</v>
      </c>
      <c r="BH90" s="63"/>
      <c r="BI90" s="163">
        <f t="shared" ref="BI90" si="2064">BH90/$G90</f>
        <v>0</v>
      </c>
      <c r="BJ90" s="63"/>
      <c r="BK90" s="163">
        <f t="shared" ref="BK90" si="2065">BJ90/$G90</f>
        <v>0</v>
      </c>
      <c r="BL90" s="63"/>
      <c r="BM90" s="163">
        <f t="shared" ref="BM90" si="2066">BL90/$G90</f>
        <v>0</v>
      </c>
      <c r="BN90" s="63"/>
      <c r="BO90" s="163">
        <f t="shared" ref="BO90" si="2067">BN90/$G90</f>
        <v>0</v>
      </c>
      <c r="BP90" s="63"/>
      <c r="BQ90" s="163">
        <f t="shared" ref="BQ90" si="2068">BP90/$G90</f>
        <v>0</v>
      </c>
      <c r="BR90" s="63"/>
      <c r="BS90" s="163">
        <f t="shared" ref="BS90" si="2069">BR90/$G90</f>
        <v>0</v>
      </c>
      <c r="BT90" s="63"/>
      <c r="BU90" s="163">
        <f t="shared" ref="BU90" si="2070">BT90/$G90</f>
        <v>0</v>
      </c>
      <c r="BV90" s="63"/>
      <c r="BW90" s="163">
        <f t="shared" ref="BW90" si="2071">BV90/$G90</f>
        <v>0</v>
      </c>
      <c r="BX90" s="63"/>
      <c r="BY90" s="163">
        <f t="shared" ref="BY90" si="2072">BX90/$G90</f>
        <v>0</v>
      </c>
      <c r="BZ90" s="63"/>
      <c r="CA90" s="163">
        <f t="shared" ref="CA90" si="2073">BZ90/$G90</f>
        <v>0</v>
      </c>
      <c r="CB90" s="63"/>
      <c r="CC90" s="163">
        <f t="shared" ref="CC90" si="2074">CB90/$G90</f>
        <v>0</v>
      </c>
      <c r="CD90" s="63"/>
      <c r="CE90" s="163">
        <f t="shared" ref="CE90" si="2075">CD90/$G90</f>
        <v>0</v>
      </c>
      <c r="CF90" s="63"/>
      <c r="CG90" s="163">
        <f t="shared" ref="CG90" si="2076">CF90/$G90</f>
        <v>0</v>
      </c>
      <c r="CH90" s="63"/>
      <c r="CI90" s="163">
        <f t="shared" ref="CI90" si="2077">CH90/$G90</f>
        <v>0</v>
      </c>
      <c r="CJ90" s="63"/>
      <c r="CK90" s="163">
        <f t="shared" ref="CK90" si="2078">CJ90/$G90</f>
        <v>0</v>
      </c>
      <c r="CL90" s="63"/>
      <c r="CM90" s="163">
        <f t="shared" ref="CM90" si="2079">CL90/$G90</f>
        <v>0</v>
      </c>
      <c r="CN90" s="63"/>
      <c r="CO90" s="163">
        <f t="shared" si="1336"/>
        <v>0</v>
      </c>
      <c r="CP90" s="63"/>
      <c r="CQ90" s="163">
        <f t="shared" si="1337"/>
        <v>0</v>
      </c>
      <c r="CR90" s="63"/>
      <c r="CS90" s="128">
        <f t="shared" si="1338"/>
        <v>0</v>
      </c>
      <c r="CU90" s="200">
        <f t="shared" si="1338"/>
        <v>0</v>
      </c>
    </row>
    <row r="91" spans="1:99" x14ac:dyDescent="0.2">
      <c r="A91" s="238"/>
      <c r="B91" s="162">
        <v>60</v>
      </c>
      <c r="C91" s="162" t="s">
        <v>123</v>
      </c>
      <c r="D91" s="162" t="s">
        <v>190</v>
      </c>
      <c r="E91" s="162" t="s">
        <v>5</v>
      </c>
      <c r="F91" s="162" t="s">
        <v>173</v>
      </c>
      <c r="G91" s="105">
        <v>248</v>
      </c>
      <c r="H91" s="162">
        <f t="shared" si="1257"/>
        <v>0</v>
      </c>
      <c r="I91" s="171">
        <f t="shared" si="1137"/>
        <v>0</v>
      </c>
      <c r="J91" s="63"/>
      <c r="K91" s="163">
        <f t="shared" ref="K91" si="2080">J91/$G91</f>
        <v>0</v>
      </c>
      <c r="L91" s="63"/>
      <c r="M91" s="163">
        <f t="shared" ref="M91" si="2081">L91/$G91</f>
        <v>0</v>
      </c>
      <c r="N91" s="63"/>
      <c r="O91" s="163">
        <f t="shared" ref="O91" si="2082">N91/$G91</f>
        <v>0</v>
      </c>
      <c r="P91" s="63"/>
      <c r="Q91" s="163">
        <f t="shared" ref="Q91" si="2083">P91/$G91</f>
        <v>0</v>
      </c>
      <c r="R91" s="63"/>
      <c r="S91" s="163">
        <f t="shared" ref="S91" si="2084">R91/$G91</f>
        <v>0</v>
      </c>
      <c r="T91" s="63"/>
      <c r="U91" s="163">
        <f t="shared" si="1144"/>
        <v>0</v>
      </c>
      <c r="V91" s="63"/>
      <c r="W91" s="163">
        <f t="shared" si="1144"/>
        <v>0</v>
      </c>
      <c r="X91" s="63"/>
      <c r="Y91" s="163">
        <f t="shared" ref="Y91" si="2085">X91/$G91</f>
        <v>0</v>
      </c>
      <c r="Z91" s="63"/>
      <c r="AA91" s="163">
        <f t="shared" ref="AA91" si="2086">Z91/$G91</f>
        <v>0</v>
      </c>
      <c r="AB91" s="63"/>
      <c r="AC91" s="163">
        <f t="shared" ref="AC91" si="2087">AB91/$G91</f>
        <v>0</v>
      </c>
      <c r="AD91" s="63"/>
      <c r="AE91" s="163">
        <f t="shared" ref="AE91" si="2088">AD91/$G91</f>
        <v>0</v>
      </c>
      <c r="AF91" s="63"/>
      <c r="AG91" s="163">
        <f t="shared" ref="AG91" si="2089">AF91/$G91</f>
        <v>0</v>
      </c>
      <c r="AH91" s="63"/>
      <c r="AI91" s="163">
        <f t="shared" ref="AI91" si="2090">AH91/$G91</f>
        <v>0</v>
      </c>
      <c r="AJ91" s="63"/>
      <c r="AK91" s="163">
        <f t="shared" ref="AK91" si="2091">AJ91/$G91</f>
        <v>0</v>
      </c>
      <c r="AL91" s="63"/>
      <c r="AM91" s="163">
        <f t="shared" ref="AM91" si="2092">AL91/$G91</f>
        <v>0</v>
      </c>
      <c r="AN91" s="63"/>
      <c r="AO91" s="163">
        <f t="shared" ref="AO91" si="2093">AN91/$G91</f>
        <v>0</v>
      </c>
      <c r="AP91" s="63"/>
      <c r="AQ91" s="163">
        <f t="shared" ref="AQ91" si="2094">AP91/$G91</f>
        <v>0</v>
      </c>
      <c r="AR91" s="63"/>
      <c r="AS91" s="163">
        <f t="shared" ref="AS91" si="2095">AR91/$G91</f>
        <v>0</v>
      </c>
      <c r="AT91" s="63"/>
      <c r="AU91" s="163">
        <f t="shared" ref="AU91" si="2096">AT91/$G91</f>
        <v>0</v>
      </c>
      <c r="AV91" s="63"/>
      <c r="AW91" s="163">
        <f t="shared" ref="AW91" si="2097">AV91/$G91</f>
        <v>0</v>
      </c>
      <c r="AX91" s="63"/>
      <c r="AY91" s="163">
        <f t="shared" ref="AY91" si="2098">AX91/$G91</f>
        <v>0</v>
      </c>
      <c r="AZ91" s="63"/>
      <c r="BA91" s="163">
        <f t="shared" ref="BA91" si="2099">AZ91/$G91</f>
        <v>0</v>
      </c>
      <c r="BB91" s="63"/>
      <c r="BC91" s="163">
        <f t="shared" ref="BC91" si="2100">BB91/$G91</f>
        <v>0</v>
      </c>
      <c r="BD91" s="63"/>
      <c r="BE91" s="163">
        <f t="shared" ref="BE91" si="2101">BD91/$G91</f>
        <v>0</v>
      </c>
      <c r="BF91" s="63"/>
      <c r="BG91" s="163">
        <f t="shared" ref="BG91" si="2102">BF91/$G91</f>
        <v>0</v>
      </c>
      <c r="BH91" s="63"/>
      <c r="BI91" s="163">
        <f t="shared" ref="BI91" si="2103">BH91/$G91</f>
        <v>0</v>
      </c>
      <c r="BJ91" s="63"/>
      <c r="BK91" s="163">
        <f t="shared" ref="BK91" si="2104">BJ91/$G91</f>
        <v>0</v>
      </c>
      <c r="BL91" s="63"/>
      <c r="BM91" s="163">
        <f t="shared" ref="BM91" si="2105">BL91/$G91</f>
        <v>0</v>
      </c>
      <c r="BN91" s="63"/>
      <c r="BO91" s="163">
        <f t="shared" ref="BO91" si="2106">BN91/$G91</f>
        <v>0</v>
      </c>
      <c r="BP91" s="63"/>
      <c r="BQ91" s="163">
        <f t="shared" ref="BQ91" si="2107">BP91/$G91</f>
        <v>0</v>
      </c>
      <c r="BR91" s="63"/>
      <c r="BS91" s="163">
        <f t="shared" ref="BS91" si="2108">BR91/$G91</f>
        <v>0</v>
      </c>
      <c r="BT91" s="63"/>
      <c r="BU91" s="163">
        <f t="shared" ref="BU91" si="2109">BT91/$G91</f>
        <v>0</v>
      </c>
      <c r="BV91" s="63"/>
      <c r="BW91" s="163">
        <f t="shared" ref="BW91" si="2110">BV91/$G91</f>
        <v>0</v>
      </c>
      <c r="BX91" s="63"/>
      <c r="BY91" s="163">
        <f t="shared" ref="BY91" si="2111">BX91/$G91</f>
        <v>0</v>
      </c>
      <c r="BZ91" s="63"/>
      <c r="CA91" s="163">
        <f t="shared" ref="CA91" si="2112">BZ91/$G91</f>
        <v>0</v>
      </c>
      <c r="CB91" s="63"/>
      <c r="CC91" s="163">
        <f t="shared" ref="CC91" si="2113">CB91/$G91</f>
        <v>0</v>
      </c>
      <c r="CD91" s="63"/>
      <c r="CE91" s="163">
        <f t="shared" ref="CE91" si="2114">CD91/$G91</f>
        <v>0</v>
      </c>
      <c r="CF91" s="63"/>
      <c r="CG91" s="163">
        <f t="shared" ref="CG91" si="2115">CF91/$G91</f>
        <v>0</v>
      </c>
      <c r="CH91" s="63"/>
      <c r="CI91" s="163">
        <f t="shared" ref="CI91" si="2116">CH91/$G91</f>
        <v>0</v>
      </c>
      <c r="CJ91" s="63"/>
      <c r="CK91" s="163">
        <f t="shared" ref="CK91" si="2117">CJ91/$G91</f>
        <v>0</v>
      </c>
      <c r="CL91" s="63"/>
      <c r="CM91" s="163">
        <f t="shared" ref="CM91" si="2118">CL91/$G91</f>
        <v>0</v>
      </c>
      <c r="CN91" s="63"/>
      <c r="CO91" s="163">
        <f t="shared" si="1336"/>
        <v>0</v>
      </c>
      <c r="CP91" s="63"/>
      <c r="CQ91" s="163">
        <f t="shared" si="1337"/>
        <v>0</v>
      </c>
      <c r="CR91" s="63"/>
      <c r="CS91" s="128">
        <f t="shared" si="1338"/>
        <v>0</v>
      </c>
      <c r="CU91" s="200">
        <f t="shared" si="1338"/>
        <v>0</v>
      </c>
    </row>
    <row r="92" spans="1:99" x14ac:dyDescent="0.2">
      <c r="A92" s="238"/>
      <c r="B92" s="162">
        <v>26</v>
      </c>
      <c r="C92" s="162" t="s">
        <v>177</v>
      </c>
      <c r="D92" s="162" t="s">
        <v>178</v>
      </c>
      <c r="E92" s="162" t="s">
        <v>7</v>
      </c>
      <c r="F92" s="162" t="s">
        <v>173</v>
      </c>
      <c r="G92" s="105">
        <v>189</v>
      </c>
      <c r="H92" s="162">
        <f t="shared" si="1257"/>
        <v>0</v>
      </c>
      <c r="I92" s="171">
        <f t="shared" si="1137"/>
        <v>0</v>
      </c>
      <c r="J92" s="63"/>
      <c r="K92" s="163">
        <f t="shared" ref="K92" si="2119">J92/$G92</f>
        <v>0</v>
      </c>
      <c r="L92" s="63"/>
      <c r="M92" s="163">
        <f t="shared" ref="M92" si="2120">L92/$G92</f>
        <v>0</v>
      </c>
      <c r="N92" s="63"/>
      <c r="O92" s="163">
        <f t="shared" ref="O92" si="2121">N92/$G92</f>
        <v>0</v>
      </c>
      <c r="P92" s="63"/>
      <c r="Q92" s="163">
        <f t="shared" ref="Q92" si="2122">P92/$G92</f>
        <v>0</v>
      </c>
      <c r="R92" s="63"/>
      <c r="S92" s="163">
        <f t="shared" ref="S92" si="2123">R92/$G92</f>
        <v>0</v>
      </c>
      <c r="T92" s="63"/>
      <c r="U92" s="163">
        <f t="shared" si="1144"/>
        <v>0</v>
      </c>
      <c r="V92" s="63"/>
      <c r="W92" s="163">
        <f t="shared" si="1144"/>
        <v>0</v>
      </c>
      <c r="X92" s="63"/>
      <c r="Y92" s="163">
        <f t="shared" ref="Y92" si="2124">X92/$G92</f>
        <v>0</v>
      </c>
      <c r="Z92" s="63"/>
      <c r="AA92" s="163">
        <f t="shared" ref="AA92" si="2125">Z92/$G92</f>
        <v>0</v>
      </c>
      <c r="AB92" s="63"/>
      <c r="AC92" s="163">
        <f t="shared" ref="AC92" si="2126">AB92/$G92</f>
        <v>0</v>
      </c>
      <c r="AD92" s="63"/>
      <c r="AE92" s="163">
        <f t="shared" ref="AE92" si="2127">AD92/$G92</f>
        <v>0</v>
      </c>
      <c r="AF92" s="63"/>
      <c r="AG92" s="163">
        <f t="shared" ref="AG92" si="2128">AF92/$G92</f>
        <v>0</v>
      </c>
      <c r="AH92" s="63"/>
      <c r="AI92" s="163">
        <f t="shared" ref="AI92" si="2129">AH92/$G92</f>
        <v>0</v>
      </c>
      <c r="AJ92" s="63"/>
      <c r="AK92" s="163">
        <f t="shared" ref="AK92" si="2130">AJ92/$G92</f>
        <v>0</v>
      </c>
      <c r="AL92" s="63"/>
      <c r="AM92" s="163">
        <f t="shared" ref="AM92" si="2131">AL92/$G92</f>
        <v>0</v>
      </c>
      <c r="AN92" s="63"/>
      <c r="AO92" s="163">
        <f t="shared" ref="AO92" si="2132">AN92/$G92</f>
        <v>0</v>
      </c>
      <c r="AP92" s="63"/>
      <c r="AQ92" s="163">
        <f t="shared" ref="AQ92" si="2133">AP92/$G92</f>
        <v>0</v>
      </c>
      <c r="AR92" s="63"/>
      <c r="AS92" s="163">
        <f t="shared" ref="AS92" si="2134">AR92/$G92</f>
        <v>0</v>
      </c>
      <c r="AT92" s="63"/>
      <c r="AU92" s="163">
        <f t="shared" ref="AU92" si="2135">AT92/$G92</f>
        <v>0</v>
      </c>
      <c r="AV92" s="63"/>
      <c r="AW92" s="163">
        <f t="shared" ref="AW92" si="2136">AV92/$G92</f>
        <v>0</v>
      </c>
      <c r="AX92" s="63"/>
      <c r="AY92" s="163">
        <f t="shared" ref="AY92" si="2137">AX92/$G92</f>
        <v>0</v>
      </c>
      <c r="AZ92" s="63"/>
      <c r="BA92" s="163">
        <f t="shared" ref="BA92" si="2138">AZ92/$G92</f>
        <v>0</v>
      </c>
      <c r="BB92" s="63"/>
      <c r="BC92" s="163">
        <f t="shared" ref="BC92" si="2139">BB92/$G92</f>
        <v>0</v>
      </c>
      <c r="BD92" s="63"/>
      <c r="BE92" s="163">
        <f t="shared" ref="BE92" si="2140">BD92/$G92</f>
        <v>0</v>
      </c>
      <c r="BF92" s="63"/>
      <c r="BG92" s="163">
        <f t="shared" ref="BG92" si="2141">BF92/$G92</f>
        <v>0</v>
      </c>
      <c r="BH92" s="63"/>
      <c r="BI92" s="163">
        <f t="shared" ref="BI92" si="2142">BH92/$G92</f>
        <v>0</v>
      </c>
      <c r="BJ92" s="63"/>
      <c r="BK92" s="163">
        <f t="shared" ref="BK92" si="2143">BJ92/$G92</f>
        <v>0</v>
      </c>
      <c r="BL92" s="63"/>
      <c r="BM92" s="163">
        <f t="shared" ref="BM92" si="2144">BL92/$G92</f>
        <v>0</v>
      </c>
      <c r="BN92" s="63"/>
      <c r="BO92" s="163">
        <f t="shared" ref="BO92" si="2145">BN92/$G92</f>
        <v>0</v>
      </c>
      <c r="BP92" s="63"/>
      <c r="BQ92" s="163">
        <f t="shared" ref="BQ92" si="2146">BP92/$G92</f>
        <v>0</v>
      </c>
      <c r="BR92" s="63"/>
      <c r="BS92" s="163">
        <f t="shared" ref="BS92" si="2147">BR92/$G92</f>
        <v>0</v>
      </c>
      <c r="BT92" s="63"/>
      <c r="BU92" s="163">
        <f t="shared" ref="BU92" si="2148">BT92/$G92</f>
        <v>0</v>
      </c>
      <c r="BV92" s="63"/>
      <c r="BW92" s="163">
        <f t="shared" ref="BW92" si="2149">BV92/$G92</f>
        <v>0</v>
      </c>
      <c r="BX92" s="63"/>
      <c r="BY92" s="163">
        <f t="shared" ref="BY92" si="2150">BX92/$G92</f>
        <v>0</v>
      </c>
      <c r="BZ92" s="63"/>
      <c r="CA92" s="163">
        <f t="shared" ref="CA92" si="2151">BZ92/$G92</f>
        <v>0</v>
      </c>
      <c r="CB92" s="63"/>
      <c r="CC92" s="163">
        <f t="shared" ref="CC92" si="2152">CB92/$G92</f>
        <v>0</v>
      </c>
      <c r="CD92" s="63"/>
      <c r="CE92" s="163">
        <f t="shared" ref="CE92" si="2153">CD92/$G92</f>
        <v>0</v>
      </c>
      <c r="CF92" s="63"/>
      <c r="CG92" s="163">
        <f t="shared" ref="CG92" si="2154">CF92/$G92</f>
        <v>0</v>
      </c>
      <c r="CH92" s="63"/>
      <c r="CI92" s="163">
        <f t="shared" ref="CI92" si="2155">CH92/$G92</f>
        <v>0</v>
      </c>
      <c r="CJ92" s="63"/>
      <c r="CK92" s="163">
        <f t="shared" ref="CK92" si="2156">CJ92/$G92</f>
        <v>0</v>
      </c>
      <c r="CL92" s="63"/>
      <c r="CM92" s="163">
        <f t="shared" ref="CM92" si="2157">CL92/$G92</f>
        <v>0</v>
      </c>
      <c r="CN92" s="63"/>
      <c r="CO92" s="163">
        <f t="shared" si="1336"/>
        <v>0</v>
      </c>
      <c r="CP92" s="63"/>
      <c r="CQ92" s="163">
        <f t="shared" si="1337"/>
        <v>0</v>
      </c>
      <c r="CR92" s="63"/>
      <c r="CS92" s="128">
        <f t="shared" si="1338"/>
        <v>0</v>
      </c>
      <c r="CU92" s="200">
        <f t="shared" si="1338"/>
        <v>0</v>
      </c>
    </row>
    <row r="93" spans="1:99" x14ac:dyDescent="0.2">
      <c r="A93" s="238"/>
      <c r="B93" s="162">
        <v>30</v>
      </c>
      <c r="C93" s="162" t="s">
        <v>181</v>
      </c>
      <c r="D93" s="162" t="s">
        <v>182</v>
      </c>
      <c r="E93" s="162" t="s">
        <v>1</v>
      </c>
      <c r="F93" s="162" t="s">
        <v>173</v>
      </c>
      <c r="G93" s="105">
        <v>121</v>
      </c>
      <c r="H93" s="162">
        <f t="shared" si="1257"/>
        <v>0</v>
      </c>
      <c r="I93" s="171">
        <f t="shared" si="1137"/>
        <v>0</v>
      </c>
      <c r="J93" s="63"/>
      <c r="K93" s="163">
        <f t="shared" ref="K93" si="2158">J93/$G93</f>
        <v>0</v>
      </c>
      <c r="L93" s="63"/>
      <c r="M93" s="163">
        <f t="shared" ref="M93" si="2159">L93/$G93</f>
        <v>0</v>
      </c>
      <c r="N93" s="63"/>
      <c r="O93" s="163">
        <f t="shared" ref="O93" si="2160">N93/$G93</f>
        <v>0</v>
      </c>
      <c r="P93" s="63"/>
      <c r="Q93" s="163">
        <f t="shared" ref="Q93" si="2161">P93/$G93</f>
        <v>0</v>
      </c>
      <c r="R93" s="63"/>
      <c r="S93" s="163">
        <f t="shared" ref="S93" si="2162">R93/$G93</f>
        <v>0</v>
      </c>
      <c r="T93" s="63"/>
      <c r="U93" s="163">
        <f t="shared" si="1144"/>
        <v>0</v>
      </c>
      <c r="V93" s="63"/>
      <c r="W93" s="163">
        <f t="shared" si="1144"/>
        <v>0</v>
      </c>
      <c r="X93" s="63"/>
      <c r="Y93" s="163">
        <f t="shared" ref="Y93" si="2163">X93/$G93</f>
        <v>0</v>
      </c>
      <c r="Z93" s="63"/>
      <c r="AA93" s="163">
        <f t="shared" ref="AA93" si="2164">Z93/$G93</f>
        <v>0</v>
      </c>
      <c r="AB93" s="63"/>
      <c r="AC93" s="163">
        <f t="shared" ref="AC93" si="2165">AB93/$G93</f>
        <v>0</v>
      </c>
      <c r="AD93" s="63"/>
      <c r="AE93" s="163">
        <f t="shared" ref="AE93" si="2166">AD93/$G93</f>
        <v>0</v>
      </c>
      <c r="AF93" s="63"/>
      <c r="AG93" s="163">
        <f t="shared" ref="AG93" si="2167">AF93/$G93</f>
        <v>0</v>
      </c>
      <c r="AH93" s="63"/>
      <c r="AI93" s="163">
        <f t="shared" ref="AI93" si="2168">AH93/$G93</f>
        <v>0</v>
      </c>
      <c r="AJ93" s="63"/>
      <c r="AK93" s="163">
        <f t="shared" ref="AK93" si="2169">AJ93/$G93</f>
        <v>0</v>
      </c>
      <c r="AL93" s="63"/>
      <c r="AM93" s="163">
        <f t="shared" ref="AM93" si="2170">AL93/$G93</f>
        <v>0</v>
      </c>
      <c r="AN93" s="63"/>
      <c r="AO93" s="163">
        <f t="shared" ref="AO93" si="2171">AN93/$G93</f>
        <v>0</v>
      </c>
      <c r="AP93" s="63"/>
      <c r="AQ93" s="163">
        <f t="shared" ref="AQ93" si="2172">AP93/$G93</f>
        <v>0</v>
      </c>
      <c r="AR93" s="63"/>
      <c r="AS93" s="163">
        <f t="shared" ref="AS93" si="2173">AR93/$G93</f>
        <v>0</v>
      </c>
      <c r="AT93" s="63"/>
      <c r="AU93" s="163">
        <f t="shared" ref="AU93" si="2174">AT93/$G93</f>
        <v>0</v>
      </c>
      <c r="AV93" s="63"/>
      <c r="AW93" s="163">
        <f t="shared" ref="AW93" si="2175">AV93/$G93</f>
        <v>0</v>
      </c>
      <c r="AX93" s="63"/>
      <c r="AY93" s="163">
        <f t="shared" ref="AY93" si="2176">AX93/$G93</f>
        <v>0</v>
      </c>
      <c r="AZ93" s="63"/>
      <c r="BA93" s="163">
        <f t="shared" ref="BA93" si="2177">AZ93/$G93</f>
        <v>0</v>
      </c>
      <c r="BB93" s="63"/>
      <c r="BC93" s="163">
        <f t="shared" ref="BC93" si="2178">BB93/$G93</f>
        <v>0</v>
      </c>
      <c r="BD93" s="63"/>
      <c r="BE93" s="163">
        <f t="shared" ref="BE93" si="2179">BD93/$G93</f>
        <v>0</v>
      </c>
      <c r="BF93" s="63"/>
      <c r="BG93" s="163">
        <f t="shared" ref="BG93" si="2180">BF93/$G93</f>
        <v>0</v>
      </c>
      <c r="BH93" s="63"/>
      <c r="BI93" s="163">
        <f t="shared" ref="BI93" si="2181">BH93/$G93</f>
        <v>0</v>
      </c>
      <c r="BJ93" s="63"/>
      <c r="BK93" s="163">
        <f t="shared" ref="BK93" si="2182">BJ93/$G93</f>
        <v>0</v>
      </c>
      <c r="BL93" s="63"/>
      <c r="BM93" s="163">
        <f t="shared" ref="BM93" si="2183">BL93/$G93</f>
        <v>0</v>
      </c>
      <c r="BN93" s="63"/>
      <c r="BO93" s="163">
        <f t="shared" ref="BO93" si="2184">BN93/$G93</f>
        <v>0</v>
      </c>
      <c r="BP93" s="63"/>
      <c r="BQ93" s="163">
        <f t="shared" ref="BQ93" si="2185">BP93/$G93</f>
        <v>0</v>
      </c>
      <c r="BR93" s="63"/>
      <c r="BS93" s="163">
        <f t="shared" ref="BS93" si="2186">BR93/$G93</f>
        <v>0</v>
      </c>
      <c r="BT93" s="63"/>
      <c r="BU93" s="163">
        <f t="shared" ref="BU93" si="2187">BT93/$G93</f>
        <v>0</v>
      </c>
      <c r="BV93" s="63"/>
      <c r="BW93" s="163">
        <f t="shared" ref="BW93" si="2188">BV93/$G93</f>
        <v>0</v>
      </c>
      <c r="BX93" s="63"/>
      <c r="BY93" s="163">
        <f t="shared" ref="BY93" si="2189">BX93/$G93</f>
        <v>0</v>
      </c>
      <c r="BZ93" s="63"/>
      <c r="CA93" s="163">
        <f t="shared" ref="CA93" si="2190">BZ93/$G93</f>
        <v>0</v>
      </c>
      <c r="CB93" s="63"/>
      <c r="CC93" s="163">
        <f t="shared" ref="CC93" si="2191">CB93/$G93</f>
        <v>0</v>
      </c>
      <c r="CD93" s="63"/>
      <c r="CE93" s="163">
        <f t="shared" ref="CE93" si="2192">CD93/$G93</f>
        <v>0</v>
      </c>
      <c r="CF93" s="63"/>
      <c r="CG93" s="163">
        <f t="shared" ref="CG93" si="2193">CF93/$G93</f>
        <v>0</v>
      </c>
      <c r="CH93" s="63"/>
      <c r="CI93" s="163">
        <f t="shared" ref="CI93" si="2194">CH93/$G93</f>
        <v>0</v>
      </c>
      <c r="CJ93" s="63"/>
      <c r="CK93" s="163">
        <f t="shared" ref="CK93" si="2195">CJ93/$G93</f>
        <v>0</v>
      </c>
      <c r="CL93" s="63"/>
      <c r="CM93" s="163">
        <f t="shared" ref="CM93" si="2196">CL93/$G93</f>
        <v>0</v>
      </c>
      <c r="CN93" s="63"/>
      <c r="CO93" s="163">
        <f t="shared" si="1336"/>
        <v>0</v>
      </c>
      <c r="CP93" s="63"/>
      <c r="CQ93" s="163">
        <f t="shared" si="1337"/>
        <v>0</v>
      </c>
      <c r="CR93" s="63"/>
      <c r="CS93" s="128">
        <f t="shared" si="1338"/>
        <v>0</v>
      </c>
      <c r="CU93" s="200">
        <f t="shared" si="1338"/>
        <v>0</v>
      </c>
    </row>
    <row r="94" spans="1:99" x14ac:dyDescent="0.2">
      <c r="A94" s="238"/>
      <c r="B94" s="162">
        <v>55</v>
      </c>
      <c r="C94" s="162" t="s">
        <v>185</v>
      </c>
      <c r="D94" s="162" t="s">
        <v>189</v>
      </c>
      <c r="E94" s="162" t="s">
        <v>3</v>
      </c>
      <c r="F94" s="162" t="s">
        <v>173</v>
      </c>
      <c r="G94" s="105">
        <v>118</v>
      </c>
      <c r="H94" s="162">
        <f t="shared" si="1257"/>
        <v>0</v>
      </c>
      <c r="I94" s="171">
        <f t="shared" si="1137"/>
        <v>0</v>
      </c>
      <c r="J94" s="63"/>
      <c r="K94" s="163">
        <f t="shared" ref="K94" si="2197">J94/$G94</f>
        <v>0</v>
      </c>
      <c r="L94" s="63"/>
      <c r="M94" s="163">
        <f t="shared" ref="M94" si="2198">L94/$G94</f>
        <v>0</v>
      </c>
      <c r="N94" s="63"/>
      <c r="O94" s="163">
        <f t="shared" ref="O94" si="2199">N94/$G94</f>
        <v>0</v>
      </c>
      <c r="P94" s="63"/>
      <c r="Q94" s="163">
        <f t="shared" ref="Q94" si="2200">P94/$G94</f>
        <v>0</v>
      </c>
      <c r="R94" s="63"/>
      <c r="S94" s="163">
        <f t="shared" ref="S94" si="2201">R94/$G94</f>
        <v>0</v>
      </c>
      <c r="T94" s="63"/>
      <c r="U94" s="163">
        <f t="shared" si="1144"/>
        <v>0</v>
      </c>
      <c r="V94" s="63"/>
      <c r="W94" s="163">
        <f t="shared" si="1144"/>
        <v>0</v>
      </c>
      <c r="X94" s="63"/>
      <c r="Y94" s="163">
        <f t="shared" ref="Y94" si="2202">X94/$G94</f>
        <v>0</v>
      </c>
      <c r="Z94" s="63"/>
      <c r="AA94" s="163">
        <f t="shared" ref="AA94" si="2203">Z94/$G94</f>
        <v>0</v>
      </c>
      <c r="AB94" s="63"/>
      <c r="AC94" s="163">
        <f t="shared" ref="AC94" si="2204">AB94/$G94</f>
        <v>0</v>
      </c>
      <c r="AD94" s="63"/>
      <c r="AE94" s="163">
        <f t="shared" ref="AE94" si="2205">AD94/$G94</f>
        <v>0</v>
      </c>
      <c r="AF94" s="63"/>
      <c r="AG94" s="163">
        <f t="shared" ref="AG94" si="2206">AF94/$G94</f>
        <v>0</v>
      </c>
      <c r="AH94" s="63"/>
      <c r="AI94" s="163">
        <f t="shared" ref="AI94" si="2207">AH94/$G94</f>
        <v>0</v>
      </c>
      <c r="AJ94" s="63"/>
      <c r="AK94" s="163">
        <f t="shared" ref="AK94" si="2208">AJ94/$G94</f>
        <v>0</v>
      </c>
      <c r="AL94" s="63"/>
      <c r="AM94" s="163">
        <f t="shared" ref="AM94" si="2209">AL94/$G94</f>
        <v>0</v>
      </c>
      <c r="AN94" s="63"/>
      <c r="AO94" s="163">
        <f t="shared" ref="AO94" si="2210">AN94/$G94</f>
        <v>0</v>
      </c>
      <c r="AP94" s="63"/>
      <c r="AQ94" s="163">
        <f t="shared" ref="AQ94" si="2211">AP94/$G94</f>
        <v>0</v>
      </c>
      <c r="AR94" s="63"/>
      <c r="AS94" s="163">
        <f t="shared" ref="AS94" si="2212">AR94/$G94</f>
        <v>0</v>
      </c>
      <c r="AT94" s="63"/>
      <c r="AU94" s="163">
        <f t="shared" ref="AU94" si="2213">AT94/$G94</f>
        <v>0</v>
      </c>
      <c r="AV94" s="63"/>
      <c r="AW94" s="163">
        <f t="shared" ref="AW94" si="2214">AV94/$G94</f>
        <v>0</v>
      </c>
      <c r="AX94" s="63"/>
      <c r="AY94" s="163">
        <f t="shared" ref="AY94" si="2215">AX94/$G94</f>
        <v>0</v>
      </c>
      <c r="AZ94" s="63"/>
      <c r="BA94" s="163">
        <f t="shared" ref="BA94" si="2216">AZ94/$G94</f>
        <v>0</v>
      </c>
      <c r="BB94" s="63"/>
      <c r="BC94" s="163">
        <f t="shared" ref="BC94" si="2217">BB94/$G94</f>
        <v>0</v>
      </c>
      <c r="BD94" s="63"/>
      <c r="BE94" s="163">
        <f t="shared" ref="BE94" si="2218">BD94/$G94</f>
        <v>0</v>
      </c>
      <c r="BF94" s="63"/>
      <c r="BG94" s="163">
        <f t="shared" ref="BG94" si="2219">BF94/$G94</f>
        <v>0</v>
      </c>
      <c r="BH94" s="63"/>
      <c r="BI94" s="163">
        <f t="shared" ref="BI94" si="2220">BH94/$G94</f>
        <v>0</v>
      </c>
      <c r="BJ94" s="63"/>
      <c r="BK94" s="163">
        <f t="shared" ref="BK94" si="2221">BJ94/$G94</f>
        <v>0</v>
      </c>
      <c r="BL94" s="63"/>
      <c r="BM94" s="163">
        <f t="shared" ref="BM94" si="2222">BL94/$G94</f>
        <v>0</v>
      </c>
      <c r="BN94" s="63"/>
      <c r="BO94" s="163">
        <f t="shared" ref="BO94" si="2223">BN94/$G94</f>
        <v>0</v>
      </c>
      <c r="BP94" s="63"/>
      <c r="BQ94" s="163">
        <f t="shared" ref="BQ94" si="2224">BP94/$G94</f>
        <v>0</v>
      </c>
      <c r="BR94" s="63"/>
      <c r="BS94" s="163">
        <f t="shared" ref="BS94" si="2225">BR94/$G94</f>
        <v>0</v>
      </c>
      <c r="BT94" s="63"/>
      <c r="BU94" s="163">
        <f t="shared" ref="BU94" si="2226">BT94/$G94</f>
        <v>0</v>
      </c>
      <c r="BV94" s="63"/>
      <c r="BW94" s="163">
        <f t="shared" ref="BW94" si="2227">BV94/$G94</f>
        <v>0</v>
      </c>
      <c r="BX94" s="63"/>
      <c r="BY94" s="163">
        <f t="shared" ref="BY94" si="2228">BX94/$G94</f>
        <v>0</v>
      </c>
      <c r="BZ94" s="63"/>
      <c r="CA94" s="163">
        <f t="shared" ref="CA94" si="2229">BZ94/$G94</f>
        <v>0</v>
      </c>
      <c r="CB94" s="63"/>
      <c r="CC94" s="163">
        <f t="shared" ref="CC94" si="2230">CB94/$G94</f>
        <v>0</v>
      </c>
      <c r="CD94" s="63"/>
      <c r="CE94" s="163">
        <f t="shared" ref="CE94" si="2231">CD94/$G94</f>
        <v>0</v>
      </c>
      <c r="CF94" s="63"/>
      <c r="CG94" s="163">
        <f t="shared" ref="CG94" si="2232">CF94/$G94</f>
        <v>0</v>
      </c>
      <c r="CH94" s="63"/>
      <c r="CI94" s="163">
        <f t="shared" ref="CI94" si="2233">CH94/$G94</f>
        <v>0</v>
      </c>
      <c r="CJ94" s="63"/>
      <c r="CK94" s="163">
        <f t="shared" ref="CK94" si="2234">CJ94/$G94</f>
        <v>0</v>
      </c>
      <c r="CL94" s="63"/>
      <c r="CM94" s="163">
        <f t="shared" ref="CM94" si="2235">CL94/$G94</f>
        <v>0</v>
      </c>
      <c r="CN94" s="63"/>
      <c r="CO94" s="163">
        <f t="shared" si="1336"/>
        <v>0</v>
      </c>
      <c r="CP94" s="63"/>
      <c r="CQ94" s="163">
        <f t="shared" si="1337"/>
        <v>0</v>
      </c>
      <c r="CR94" s="63"/>
      <c r="CS94" s="128">
        <f t="shared" si="1338"/>
        <v>0</v>
      </c>
      <c r="CU94" s="200">
        <f t="shared" si="1338"/>
        <v>0</v>
      </c>
    </row>
    <row r="95" spans="1:99" x14ac:dyDescent="0.2">
      <c r="A95" s="238"/>
      <c r="B95" s="162">
        <v>28</v>
      </c>
      <c r="C95" s="162" t="s">
        <v>179</v>
      </c>
      <c r="D95" s="162" t="s">
        <v>180</v>
      </c>
      <c r="E95" s="162" t="s">
        <v>5</v>
      </c>
      <c r="F95" s="162" t="s">
        <v>173</v>
      </c>
      <c r="G95" s="105">
        <v>106</v>
      </c>
      <c r="H95" s="162">
        <f t="shared" si="1257"/>
        <v>0</v>
      </c>
      <c r="I95" s="171">
        <f t="shared" si="1137"/>
        <v>0</v>
      </c>
      <c r="J95" s="63"/>
      <c r="K95" s="163">
        <f t="shared" ref="K95" si="2236">J95/$G95</f>
        <v>0</v>
      </c>
      <c r="L95" s="63"/>
      <c r="M95" s="163">
        <f t="shared" ref="M95" si="2237">L95/$G95</f>
        <v>0</v>
      </c>
      <c r="N95" s="63"/>
      <c r="O95" s="163">
        <f t="shared" ref="O95" si="2238">N95/$G95</f>
        <v>0</v>
      </c>
      <c r="P95" s="63"/>
      <c r="Q95" s="163">
        <f t="shared" ref="Q95" si="2239">P95/$G95</f>
        <v>0</v>
      </c>
      <c r="R95" s="63"/>
      <c r="S95" s="163">
        <f t="shared" ref="S95" si="2240">R95/$G95</f>
        <v>0</v>
      </c>
      <c r="T95" s="63"/>
      <c r="U95" s="163">
        <f t="shared" si="1144"/>
        <v>0</v>
      </c>
      <c r="V95" s="63"/>
      <c r="W95" s="163">
        <f t="shared" si="1144"/>
        <v>0</v>
      </c>
      <c r="X95" s="63"/>
      <c r="Y95" s="163">
        <f t="shared" ref="Y95" si="2241">X95/$G95</f>
        <v>0</v>
      </c>
      <c r="Z95" s="63"/>
      <c r="AA95" s="163">
        <f t="shared" ref="AA95" si="2242">Z95/$G95</f>
        <v>0</v>
      </c>
      <c r="AB95" s="63"/>
      <c r="AC95" s="163">
        <f t="shared" ref="AC95" si="2243">AB95/$G95</f>
        <v>0</v>
      </c>
      <c r="AD95" s="63"/>
      <c r="AE95" s="163">
        <f t="shared" ref="AE95" si="2244">AD95/$G95</f>
        <v>0</v>
      </c>
      <c r="AF95" s="63"/>
      <c r="AG95" s="163">
        <f t="shared" ref="AG95" si="2245">AF95/$G95</f>
        <v>0</v>
      </c>
      <c r="AH95" s="63"/>
      <c r="AI95" s="163">
        <f t="shared" ref="AI95" si="2246">AH95/$G95</f>
        <v>0</v>
      </c>
      <c r="AJ95" s="63"/>
      <c r="AK95" s="163">
        <f t="shared" ref="AK95" si="2247">AJ95/$G95</f>
        <v>0</v>
      </c>
      <c r="AL95" s="63"/>
      <c r="AM95" s="163">
        <f t="shared" ref="AM95" si="2248">AL95/$G95</f>
        <v>0</v>
      </c>
      <c r="AN95" s="63"/>
      <c r="AO95" s="163">
        <f t="shared" ref="AO95" si="2249">AN95/$G95</f>
        <v>0</v>
      </c>
      <c r="AP95" s="63"/>
      <c r="AQ95" s="163">
        <f t="shared" ref="AQ95" si="2250">AP95/$G95</f>
        <v>0</v>
      </c>
      <c r="AR95" s="63"/>
      <c r="AS95" s="163">
        <f t="shared" ref="AS95" si="2251">AR95/$G95</f>
        <v>0</v>
      </c>
      <c r="AT95" s="63"/>
      <c r="AU95" s="163">
        <f t="shared" ref="AU95" si="2252">AT95/$G95</f>
        <v>0</v>
      </c>
      <c r="AV95" s="63"/>
      <c r="AW95" s="163">
        <f t="shared" ref="AW95" si="2253">AV95/$G95</f>
        <v>0</v>
      </c>
      <c r="AX95" s="63"/>
      <c r="AY95" s="163">
        <f t="shared" ref="AY95" si="2254">AX95/$G95</f>
        <v>0</v>
      </c>
      <c r="AZ95" s="63"/>
      <c r="BA95" s="163">
        <f t="shared" ref="BA95" si="2255">AZ95/$G95</f>
        <v>0</v>
      </c>
      <c r="BB95" s="63"/>
      <c r="BC95" s="163">
        <f t="shared" ref="BC95" si="2256">BB95/$G95</f>
        <v>0</v>
      </c>
      <c r="BD95" s="63"/>
      <c r="BE95" s="163">
        <f t="shared" ref="BE95" si="2257">BD95/$G95</f>
        <v>0</v>
      </c>
      <c r="BF95" s="63"/>
      <c r="BG95" s="163">
        <f t="shared" ref="BG95" si="2258">BF95/$G95</f>
        <v>0</v>
      </c>
      <c r="BH95" s="63"/>
      <c r="BI95" s="163">
        <f t="shared" ref="BI95" si="2259">BH95/$G95</f>
        <v>0</v>
      </c>
      <c r="BJ95" s="63"/>
      <c r="BK95" s="163">
        <f t="shared" ref="BK95" si="2260">BJ95/$G95</f>
        <v>0</v>
      </c>
      <c r="BL95" s="63"/>
      <c r="BM95" s="163">
        <f t="shared" ref="BM95" si="2261">BL95/$G95</f>
        <v>0</v>
      </c>
      <c r="BN95" s="63"/>
      <c r="BO95" s="163">
        <f t="shared" ref="BO95" si="2262">BN95/$G95</f>
        <v>0</v>
      </c>
      <c r="BP95" s="63"/>
      <c r="BQ95" s="163">
        <f t="shared" ref="BQ95" si="2263">BP95/$G95</f>
        <v>0</v>
      </c>
      <c r="BR95" s="63"/>
      <c r="BS95" s="163">
        <f t="shared" ref="BS95" si="2264">BR95/$G95</f>
        <v>0</v>
      </c>
      <c r="BT95" s="63"/>
      <c r="BU95" s="163">
        <f t="shared" ref="BU95" si="2265">BT95/$G95</f>
        <v>0</v>
      </c>
      <c r="BV95" s="63"/>
      <c r="BW95" s="163">
        <f t="shared" ref="BW95" si="2266">BV95/$G95</f>
        <v>0</v>
      </c>
      <c r="BX95" s="63"/>
      <c r="BY95" s="163">
        <f t="shared" ref="BY95" si="2267">BX95/$G95</f>
        <v>0</v>
      </c>
      <c r="BZ95" s="63"/>
      <c r="CA95" s="163">
        <f t="shared" ref="CA95" si="2268">BZ95/$G95</f>
        <v>0</v>
      </c>
      <c r="CB95" s="63"/>
      <c r="CC95" s="163">
        <f t="shared" ref="CC95" si="2269">CB95/$G95</f>
        <v>0</v>
      </c>
      <c r="CD95" s="63"/>
      <c r="CE95" s="163">
        <f t="shared" ref="CE95" si="2270">CD95/$G95</f>
        <v>0</v>
      </c>
      <c r="CF95" s="63"/>
      <c r="CG95" s="163">
        <f t="shared" ref="CG95" si="2271">CF95/$G95</f>
        <v>0</v>
      </c>
      <c r="CH95" s="63"/>
      <c r="CI95" s="163">
        <f t="shared" ref="CI95" si="2272">CH95/$G95</f>
        <v>0</v>
      </c>
      <c r="CJ95" s="63"/>
      <c r="CK95" s="163">
        <f t="shared" ref="CK95" si="2273">CJ95/$G95</f>
        <v>0</v>
      </c>
      <c r="CL95" s="63"/>
      <c r="CM95" s="163">
        <f t="shared" ref="CM95" si="2274">CL95/$G95</f>
        <v>0</v>
      </c>
      <c r="CN95" s="63"/>
      <c r="CO95" s="163">
        <f t="shared" si="1336"/>
        <v>0</v>
      </c>
      <c r="CP95" s="63"/>
      <c r="CQ95" s="163">
        <f t="shared" si="1337"/>
        <v>0</v>
      </c>
      <c r="CR95" s="63"/>
      <c r="CS95" s="128">
        <f t="shared" si="1338"/>
        <v>0</v>
      </c>
      <c r="CU95" s="200">
        <f t="shared" si="1338"/>
        <v>0</v>
      </c>
    </row>
    <row r="96" spans="1:99" x14ac:dyDescent="0.2">
      <c r="A96" s="238"/>
      <c r="B96" s="162">
        <v>51</v>
      </c>
      <c r="C96" s="162" t="s">
        <v>105</v>
      </c>
      <c r="D96" s="162" t="s">
        <v>188</v>
      </c>
      <c r="E96" s="162" t="s">
        <v>14</v>
      </c>
      <c r="F96" s="162" t="s">
        <v>173</v>
      </c>
      <c r="G96" s="105">
        <v>103</v>
      </c>
      <c r="H96" s="162">
        <f t="shared" si="1257"/>
        <v>0</v>
      </c>
      <c r="I96" s="171">
        <f t="shared" si="1137"/>
        <v>0</v>
      </c>
      <c r="J96" s="63"/>
      <c r="K96" s="163">
        <f t="shared" ref="K96" si="2275">J96/$G96</f>
        <v>0</v>
      </c>
      <c r="L96" s="63"/>
      <c r="M96" s="163">
        <f t="shared" ref="M96" si="2276">L96/$G96</f>
        <v>0</v>
      </c>
      <c r="N96" s="63"/>
      <c r="O96" s="163">
        <f t="shared" ref="O96" si="2277">N96/$G96</f>
        <v>0</v>
      </c>
      <c r="P96" s="63"/>
      <c r="Q96" s="163">
        <f t="shared" ref="Q96" si="2278">P96/$G96</f>
        <v>0</v>
      </c>
      <c r="R96" s="63"/>
      <c r="S96" s="163">
        <f t="shared" ref="S96" si="2279">R96/$G96</f>
        <v>0</v>
      </c>
      <c r="T96" s="63"/>
      <c r="U96" s="163">
        <f t="shared" si="1144"/>
        <v>0</v>
      </c>
      <c r="V96" s="63"/>
      <c r="W96" s="163">
        <f t="shared" si="1144"/>
        <v>0</v>
      </c>
      <c r="X96" s="63"/>
      <c r="Y96" s="163">
        <f t="shared" ref="Y96" si="2280">X96/$G96</f>
        <v>0</v>
      </c>
      <c r="Z96" s="63"/>
      <c r="AA96" s="163">
        <f t="shared" ref="AA96" si="2281">Z96/$G96</f>
        <v>0</v>
      </c>
      <c r="AB96" s="63"/>
      <c r="AC96" s="163">
        <f t="shared" ref="AC96" si="2282">AB96/$G96</f>
        <v>0</v>
      </c>
      <c r="AD96" s="63"/>
      <c r="AE96" s="163">
        <f t="shared" ref="AE96" si="2283">AD96/$G96</f>
        <v>0</v>
      </c>
      <c r="AF96" s="63"/>
      <c r="AG96" s="163">
        <f t="shared" ref="AG96" si="2284">AF96/$G96</f>
        <v>0</v>
      </c>
      <c r="AH96" s="63"/>
      <c r="AI96" s="163">
        <f t="shared" ref="AI96" si="2285">AH96/$G96</f>
        <v>0</v>
      </c>
      <c r="AJ96" s="63"/>
      <c r="AK96" s="163">
        <f t="shared" ref="AK96" si="2286">AJ96/$G96</f>
        <v>0</v>
      </c>
      <c r="AL96" s="63"/>
      <c r="AM96" s="163">
        <f t="shared" ref="AM96" si="2287">AL96/$G96</f>
        <v>0</v>
      </c>
      <c r="AN96" s="63"/>
      <c r="AO96" s="163">
        <f t="shared" ref="AO96" si="2288">AN96/$G96</f>
        <v>0</v>
      </c>
      <c r="AP96" s="63"/>
      <c r="AQ96" s="163">
        <f t="shared" ref="AQ96" si="2289">AP96/$G96</f>
        <v>0</v>
      </c>
      <c r="AR96" s="63"/>
      <c r="AS96" s="163">
        <f t="shared" ref="AS96" si="2290">AR96/$G96</f>
        <v>0</v>
      </c>
      <c r="AT96" s="63"/>
      <c r="AU96" s="163">
        <f t="shared" ref="AU96" si="2291">AT96/$G96</f>
        <v>0</v>
      </c>
      <c r="AV96" s="63"/>
      <c r="AW96" s="163">
        <f t="shared" ref="AW96" si="2292">AV96/$G96</f>
        <v>0</v>
      </c>
      <c r="AX96" s="63"/>
      <c r="AY96" s="163">
        <f t="shared" ref="AY96" si="2293">AX96/$G96</f>
        <v>0</v>
      </c>
      <c r="AZ96" s="63"/>
      <c r="BA96" s="163">
        <f t="shared" ref="BA96" si="2294">AZ96/$G96</f>
        <v>0</v>
      </c>
      <c r="BB96" s="63"/>
      <c r="BC96" s="163">
        <f t="shared" ref="BC96" si="2295">BB96/$G96</f>
        <v>0</v>
      </c>
      <c r="BD96" s="63"/>
      <c r="BE96" s="163">
        <f t="shared" ref="BE96" si="2296">BD96/$G96</f>
        <v>0</v>
      </c>
      <c r="BF96" s="63"/>
      <c r="BG96" s="163">
        <f t="shared" ref="BG96" si="2297">BF96/$G96</f>
        <v>0</v>
      </c>
      <c r="BH96" s="63"/>
      <c r="BI96" s="163">
        <f t="shared" ref="BI96" si="2298">BH96/$G96</f>
        <v>0</v>
      </c>
      <c r="BJ96" s="63"/>
      <c r="BK96" s="163">
        <f t="shared" ref="BK96" si="2299">BJ96/$G96</f>
        <v>0</v>
      </c>
      <c r="BL96" s="63"/>
      <c r="BM96" s="163">
        <f t="shared" ref="BM96" si="2300">BL96/$G96</f>
        <v>0</v>
      </c>
      <c r="BN96" s="63"/>
      <c r="BO96" s="163">
        <f t="shared" ref="BO96" si="2301">BN96/$G96</f>
        <v>0</v>
      </c>
      <c r="BP96" s="63"/>
      <c r="BQ96" s="163">
        <f t="shared" ref="BQ96" si="2302">BP96/$G96</f>
        <v>0</v>
      </c>
      <c r="BR96" s="63"/>
      <c r="BS96" s="163">
        <f t="shared" ref="BS96" si="2303">BR96/$G96</f>
        <v>0</v>
      </c>
      <c r="BT96" s="63"/>
      <c r="BU96" s="163">
        <f t="shared" ref="BU96" si="2304">BT96/$G96</f>
        <v>0</v>
      </c>
      <c r="BV96" s="63"/>
      <c r="BW96" s="163">
        <f t="shared" ref="BW96" si="2305">BV96/$G96</f>
        <v>0</v>
      </c>
      <c r="BX96" s="63"/>
      <c r="BY96" s="163">
        <f t="shared" ref="BY96" si="2306">BX96/$G96</f>
        <v>0</v>
      </c>
      <c r="BZ96" s="63"/>
      <c r="CA96" s="163">
        <f t="shared" ref="CA96" si="2307">BZ96/$G96</f>
        <v>0</v>
      </c>
      <c r="CB96" s="63"/>
      <c r="CC96" s="163">
        <f t="shared" ref="CC96" si="2308">CB96/$G96</f>
        <v>0</v>
      </c>
      <c r="CD96" s="63"/>
      <c r="CE96" s="163">
        <f t="shared" ref="CE96" si="2309">CD96/$G96</f>
        <v>0</v>
      </c>
      <c r="CF96" s="63"/>
      <c r="CG96" s="163">
        <f t="shared" ref="CG96" si="2310">CF96/$G96</f>
        <v>0</v>
      </c>
      <c r="CH96" s="63"/>
      <c r="CI96" s="163">
        <f t="shared" ref="CI96" si="2311">CH96/$G96</f>
        <v>0</v>
      </c>
      <c r="CJ96" s="63"/>
      <c r="CK96" s="163">
        <f t="shared" ref="CK96" si="2312">CJ96/$G96</f>
        <v>0</v>
      </c>
      <c r="CL96" s="63"/>
      <c r="CM96" s="163">
        <f t="shared" ref="CM96" si="2313">CL96/$G96</f>
        <v>0</v>
      </c>
      <c r="CN96" s="63"/>
      <c r="CO96" s="163">
        <f t="shared" si="1336"/>
        <v>0</v>
      </c>
      <c r="CP96" s="63"/>
      <c r="CQ96" s="163">
        <f t="shared" si="1337"/>
        <v>0</v>
      </c>
      <c r="CR96" s="63"/>
      <c r="CS96" s="128">
        <f t="shared" si="1338"/>
        <v>0</v>
      </c>
      <c r="CU96" s="200">
        <f t="shared" si="1338"/>
        <v>0</v>
      </c>
    </row>
    <row r="97" spans="1:99" x14ac:dyDescent="0.2">
      <c r="A97" s="238"/>
      <c r="B97" s="162">
        <v>49</v>
      </c>
      <c r="C97" s="162" t="s">
        <v>185</v>
      </c>
      <c r="D97" s="162" t="s">
        <v>186</v>
      </c>
      <c r="E97" s="162" t="s">
        <v>4</v>
      </c>
      <c r="F97" s="162" t="s">
        <v>173</v>
      </c>
      <c r="G97" s="105">
        <v>100</v>
      </c>
      <c r="H97" s="162">
        <f t="shared" si="1257"/>
        <v>0</v>
      </c>
      <c r="I97" s="171">
        <f t="shared" si="1137"/>
        <v>0</v>
      </c>
      <c r="J97" s="63"/>
      <c r="K97" s="163">
        <f t="shared" ref="K97" si="2314">J97/$G97</f>
        <v>0</v>
      </c>
      <c r="L97" s="63"/>
      <c r="M97" s="163">
        <f t="shared" ref="M97" si="2315">L97/$G97</f>
        <v>0</v>
      </c>
      <c r="N97" s="63"/>
      <c r="O97" s="163">
        <f t="shared" ref="O97" si="2316">N97/$G97</f>
        <v>0</v>
      </c>
      <c r="P97" s="63"/>
      <c r="Q97" s="163">
        <f t="shared" ref="Q97" si="2317">P97/$G97</f>
        <v>0</v>
      </c>
      <c r="R97" s="63"/>
      <c r="S97" s="163">
        <f t="shared" ref="S97" si="2318">R97/$G97</f>
        <v>0</v>
      </c>
      <c r="T97" s="63"/>
      <c r="U97" s="163">
        <f t="shared" si="1144"/>
        <v>0</v>
      </c>
      <c r="V97" s="63"/>
      <c r="W97" s="163">
        <f t="shared" si="1144"/>
        <v>0</v>
      </c>
      <c r="X97" s="63"/>
      <c r="Y97" s="163">
        <f t="shared" ref="Y97" si="2319">X97/$G97</f>
        <v>0</v>
      </c>
      <c r="Z97" s="63"/>
      <c r="AA97" s="163">
        <f t="shared" ref="AA97" si="2320">Z97/$G97</f>
        <v>0</v>
      </c>
      <c r="AB97" s="63"/>
      <c r="AC97" s="163">
        <f t="shared" ref="AC97" si="2321">AB97/$G97</f>
        <v>0</v>
      </c>
      <c r="AD97" s="63"/>
      <c r="AE97" s="163">
        <f t="shared" ref="AE97" si="2322">AD97/$G97</f>
        <v>0</v>
      </c>
      <c r="AF97" s="63"/>
      <c r="AG97" s="163">
        <f t="shared" ref="AG97" si="2323">AF97/$G97</f>
        <v>0</v>
      </c>
      <c r="AH97" s="63"/>
      <c r="AI97" s="163">
        <f t="shared" ref="AI97" si="2324">AH97/$G97</f>
        <v>0</v>
      </c>
      <c r="AJ97" s="63"/>
      <c r="AK97" s="163">
        <f t="shared" ref="AK97" si="2325">AJ97/$G97</f>
        <v>0</v>
      </c>
      <c r="AL97" s="63"/>
      <c r="AM97" s="163">
        <f t="shared" ref="AM97" si="2326">AL97/$G97</f>
        <v>0</v>
      </c>
      <c r="AN97" s="63"/>
      <c r="AO97" s="163">
        <f t="shared" ref="AO97" si="2327">AN97/$G97</f>
        <v>0</v>
      </c>
      <c r="AP97" s="63"/>
      <c r="AQ97" s="163">
        <f t="shared" ref="AQ97" si="2328">AP97/$G97</f>
        <v>0</v>
      </c>
      <c r="AR97" s="63"/>
      <c r="AS97" s="163">
        <f t="shared" ref="AS97" si="2329">AR97/$G97</f>
        <v>0</v>
      </c>
      <c r="AT97" s="63"/>
      <c r="AU97" s="163">
        <f t="shared" ref="AU97" si="2330">AT97/$G97</f>
        <v>0</v>
      </c>
      <c r="AV97" s="63"/>
      <c r="AW97" s="163">
        <f t="shared" ref="AW97" si="2331">AV97/$G97</f>
        <v>0</v>
      </c>
      <c r="AX97" s="63"/>
      <c r="AY97" s="163">
        <f t="shared" ref="AY97" si="2332">AX97/$G97</f>
        <v>0</v>
      </c>
      <c r="AZ97" s="63"/>
      <c r="BA97" s="163">
        <f t="shared" ref="BA97" si="2333">AZ97/$G97</f>
        <v>0</v>
      </c>
      <c r="BB97" s="63"/>
      <c r="BC97" s="163">
        <f t="shared" ref="BC97" si="2334">BB97/$G97</f>
        <v>0</v>
      </c>
      <c r="BD97" s="63"/>
      <c r="BE97" s="163">
        <f t="shared" ref="BE97" si="2335">BD97/$G97</f>
        <v>0</v>
      </c>
      <c r="BF97" s="63"/>
      <c r="BG97" s="163">
        <f t="shared" ref="BG97" si="2336">BF97/$G97</f>
        <v>0</v>
      </c>
      <c r="BH97" s="63"/>
      <c r="BI97" s="163">
        <f t="shared" ref="BI97" si="2337">BH97/$G97</f>
        <v>0</v>
      </c>
      <c r="BJ97" s="63"/>
      <c r="BK97" s="163">
        <f t="shared" ref="BK97" si="2338">BJ97/$G97</f>
        <v>0</v>
      </c>
      <c r="BL97" s="63"/>
      <c r="BM97" s="163">
        <f t="shared" ref="BM97" si="2339">BL97/$G97</f>
        <v>0</v>
      </c>
      <c r="BN97" s="63"/>
      <c r="BO97" s="163">
        <f t="shared" ref="BO97" si="2340">BN97/$G97</f>
        <v>0</v>
      </c>
      <c r="BP97" s="63"/>
      <c r="BQ97" s="163">
        <f t="shared" ref="BQ97" si="2341">BP97/$G97</f>
        <v>0</v>
      </c>
      <c r="BR97" s="63"/>
      <c r="BS97" s="163">
        <f t="shared" ref="BS97" si="2342">BR97/$G97</f>
        <v>0</v>
      </c>
      <c r="BT97" s="63"/>
      <c r="BU97" s="163">
        <f t="shared" ref="BU97" si="2343">BT97/$G97</f>
        <v>0</v>
      </c>
      <c r="BV97" s="63"/>
      <c r="BW97" s="163">
        <f t="shared" ref="BW97" si="2344">BV97/$G97</f>
        <v>0</v>
      </c>
      <c r="BX97" s="63"/>
      <c r="BY97" s="163">
        <f t="shared" ref="BY97" si="2345">BX97/$G97</f>
        <v>0</v>
      </c>
      <c r="BZ97" s="63"/>
      <c r="CA97" s="163">
        <f t="shared" ref="CA97" si="2346">BZ97/$G97</f>
        <v>0</v>
      </c>
      <c r="CB97" s="63"/>
      <c r="CC97" s="163">
        <f t="shared" ref="CC97" si="2347">CB97/$G97</f>
        <v>0</v>
      </c>
      <c r="CD97" s="63"/>
      <c r="CE97" s="163">
        <f t="shared" ref="CE97" si="2348">CD97/$G97</f>
        <v>0</v>
      </c>
      <c r="CF97" s="63"/>
      <c r="CG97" s="163">
        <f t="shared" ref="CG97" si="2349">CF97/$G97</f>
        <v>0</v>
      </c>
      <c r="CH97" s="63"/>
      <c r="CI97" s="163">
        <f t="shared" ref="CI97" si="2350">CH97/$G97</f>
        <v>0</v>
      </c>
      <c r="CJ97" s="63"/>
      <c r="CK97" s="163">
        <f t="shared" ref="CK97" si="2351">CJ97/$G97</f>
        <v>0</v>
      </c>
      <c r="CL97" s="63"/>
      <c r="CM97" s="163">
        <f t="shared" ref="CM97" si="2352">CL97/$G97</f>
        <v>0</v>
      </c>
      <c r="CN97" s="63"/>
      <c r="CO97" s="163">
        <f t="shared" si="1336"/>
        <v>0</v>
      </c>
      <c r="CP97" s="63"/>
      <c r="CQ97" s="163">
        <f t="shared" si="1337"/>
        <v>0</v>
      </c>
      <c r="CR97" s="63"/>
      <c r="CS97" s="128">
        <f t="shared" si="1338"/>
        <v>0</v>
      </c>
      <c r="CU97" s="200">
        <f t="shared" si="1338"/>
        <v>0</v>
      </c>
    </row>
    <row r="98" spans="1:99" x14ac:dyDescent="0.2">
      <c r="A98" s="238"/>
      <c r="B98" s="162">
        <v>41</v>
      </c>
      <c r="C98" s="162" t="s">
        <v>94</v>
      </c>
      <c r="D98" s="162" t="s">
        <v>183</v>
      </c>
      <c r="E98" s="162" t="s">
        <v>12</v>
      </c>
      <c r="F98" s="162" t="s">
        <v>173</v>
      </c>
      <c r="G98" s="105">
        <v>85</v>
      </c>
      <c r="H98" s="162">
        <f t="shared" si="1257"/>
        <v>0</v>
      </c>
      <c r="I98" s="171">
        <f t="shared" si="1137"/>
        <v>0</v>
      </c>
      <c r="J98" s="63"/>
      <c r="K98" s="163">
        <f t="shared" ref="K98" si="2353">J98/$G98</f>
        <v>0</v>
      </c>
      <c r="L98" s="63"/>
      <c r="M98" s="163">
        <f t="shared" ref="M98" si="2354">L98/$G98</f>
        <v>0</v>
      </c>
      <c r="N98" s="63"/>
      <c r="O98" s="163">
        <f t="shared" ref="O98" si="2355">N98/$G98</f>
        <v>0</v>
      </c>
      <c r="P98" s="63"/>
      <c r="Q98" s="163">
        <f t="shared" ref="Q98" si="2356">P98/$G98</f>
        <v>0</v>
      </c>
      <c r="R98" s="63"/>
      <c r="S98" s="163">
        <f t="shared" ref="S98" si="2357">R98/$G98</f>
        <v>0</v>
      </c>
      <c r="T98" s="63"/>
      <c r="U98" s="163">
        <f t="shared" si="1144"/>
        <v>0</v>
      </c>
      <c r="V98" s="63"/>
      <c r="W98" s="163">
        <f t="shared" si="1144"/>
        <v>0</v>
      </c>
      <c r="X98" s="63"/>
      <c r="Y98" s="163">
        <f t="shared" ref="Y98" si="2358">X98/$G98</f>
        <v>0</v>
      </c>
      <c r="Z98" s="63"/>
      <c r="AA98" s="163">
        <f t="shared" ref="AA98" si="2359">Z98/$G98</f>
        <v>0</v>
      </c>
      <c r="AB98" s="63"/>
      <c r="AC98" s="163">
        <f t="shared" ref="AC98" si="2360">AB98/$G98</f>
        <v>0</v>
      </c>
      <c r="AD98" s="63"/>
      <c r="AE98" s="163">
        <f t="shared" ref="AE98" si="2361">AD98/$G98</f>
        <v>0</v>
      </c>
      <c r="AF98" s="63"/>
      <c r="AG98" s="163">
        <f t="shared" ref="AG98" si="2362">AF98/$G98</f>
        <v>0</v>
      </c>
      <c r="AH98" s="63"/>
      <c r="AI98" s="163">
        <f t="shared" ref="AI98" si="2363">AH98/$G98</f>
        <v>0</v>
      </c>
      <c r="AJ98" s="63"/>
      <c r="AK98" s="163">
        <f t="shared" ref="AK98" si="2364">AJ98/$G98</f>
        <v>0</v>
      </c>
      <c r="AL98" s="63"/>
      <c r="AM98" s="163">
        <f t="shared" ref="AM98" si="2365">AL98/$G98</f>
        <v>0</v>
      </c>
      <c r="AN98" s="63"/>
      <c r="AO98" s="163">
        <f t="shared" ref="AO98" si="2366">AN98/$G98</f>
        <v>0</v>
      </c>
      <c r="AP98" s="63"/>
      <c r="AQ98" s="163">
        <f t="shared" ref="AQ98" si="2367">AP98/$G98</f>
        <v>0</v>
      </c>
      <c r="AR98" s="63"/>
      <c r="AS98" s="163">
        <f t="shared" ref="AS98" si="2368">AR98/$G98</f>
        <v>0</v>
      </c>
      <c r="AT98" s="63"/>
      <c r="AU98" s="163">
        <f t="shared" ref="AU98" si="2369">AT98/$G98</f>
        <v>0</v>
      </c>
      <c r="AV98" s="63"/>
      <c r="AW98" s="163">
        <f t="shared" ref="AW98" si="2370">AV98/$G98</f>
        <v>0</v>
      </c>
      <c r="AX98" s="63"/>
      <c r="AY98" s="163">
        <f t="shared" ref="AY98" si="2371">AX98/$G98</f>
        <v>0</v>
      </c>
      <c r="AZ98" s="63"/>
      <c r="BA98" s="163">
        <f t="shared" ref="BA98" si="2372">AZ98/$G98</f>
        <v>0</v>
      </c>
      <c r="BB98" s="63"/>
      <c r="BC98" s="163">
        <f t="shared" ref="BC98" si="2373">BB98/$G98</f>
        <v>0</v>
      </c>
      <c r="BD98" s="63"/>
      <c r="BE98" s="163">
        <f t="shared" ref="BE98" si="2374">BD98/$G98</f>
        <v>0</v>
      </c>
      <c r="BF98" s="63"/>
      <c r="BG98" s="163">
        <f t="shared" ref="BG98" si="2375">BF98/$G98</f>
        <v>0</v>
      </c>
      <c r="BH98" s="63"/>
      <c r="BI98" s="163">
        <f t="shared" ref="BI98" si="2376">BH98/$G98</f>
        <v>0</v>
      </c>
      <c r="BJ98" s="63"/>
      <c r="BK98" s="163">
        <f t="shared" ref="BK98" si="2377">BJ98/$G98</f>
        <v>0</v>
      </c>
      <c r="BL98" s="63"/>
      <c r="BM98" s="163">
        <f t="shared" ref="BM98" si="2378">BL98/$G98</f>
        <v>0</v>
      </c>
      <c r="BN98" s="63"/>
      <c r="BO98" s="163">
        <f t="shared" ref="BO98" si="2379">BN98/$G98</f>
        <v>0</v>
      </c>
      <c r="BP98" s="63"/>
      <c r="BQ98" s="163">
        <f t="shared" ref="BQ98" si="2380">BP98/$G98</f>
        <v>0</v>
      </c>
      <c r="BR98" s="63"/>
      <c r="BS98" s="163">
        <f t="shared" ref="BS98" si="2381">BR98/$G98</f>
        <v>0</v>
      </c>
      <c r="BT98" s="63"/>
      <c r="BU98" s="163">
        <f t="shared" ref="BU98" si="2382">BT98/$G98</f>
        <v>0</v>
      </c>
      <c r="BV98" s="63"/>
      <c r="BW98" s="163">
        <f t="shared" ref="BW98" si="2383">BV98/$G98</f>
        <v>0</v>
      </c>
      <c r="BX98" s="63"/>
      <c r="BY98" s="163">
        <f t="shared" ref="BY98" si="2384">BX98/$G98</f>
        <v>0</v>
      </c>
      <c r="BZ98" s="63"/>
      <c r="CA98" s="163">
        <f t="shared" ref="CA98" si="2385">BZ98/$G98</f>
        <v>0</v>
      </c>
      <c r="CB98" s="63"/>
      <c r="CC98" s="163">
        <f t="shared" ref="CC98" si="2386">CB98/$G98</f>
        <v>0</v>
      </c>
      <c r="CD98" s="63"/>
      <c r="CE98" s="163">
        <f t="shared" ref="CE98" si="2387">CD98/$G98</f>
        <v>0</v>
      </c>
      <c r="CF98" s="63"/>
      <c r="CG98" s="163">
        <f t="shared" ref="CG98" si="2388">CF98/$G98</f>
        <v>0</v>
      </c>
      <c r="CH98" s="63"/>
      <c r="CI98" s="163">
        <f t="shared" ref="CI98" si="2389">CH98/$G98</f>
        <v>0</v>
      </c>
      <c r="CJ98" s="63"/>
      <c r="CK98" s="163">
        <f t="shared" ref="CK98" si="2390">CJ98/$G98</f>
        <v>0</v>
      </c>
      <c r="CL98" s="63"/>
      <c r="CM98" s="163">
        <f t="shared" ref="CM98" si="2391">CL98/$G98</f>
        <v>0</v>
      </c>
      <c r="CN98" s="63"/>
      <c r="CO98" s="163">
        <f t="shared" si="1336"/>
        <v>0</v>
      </c>
      <c r="CP98" s="63"/>
      <c r="CQ98" s="163">
        <f t="shared" si="1337"/>
        <v>0</v>
      </c>
      <c r="CR98" s="63"/>
      <c r="CS98" s="128">
        <f t="shared" si="1338"/>
        <v>0</v>
      </c>
      <c r="CU98" s="200">
        <f t="shared" si="1338"/>
        <v>0</v>
      </c>
    </row>
    <row r="99" spans="1:99" x14ac:dyDescent="0.2">
      <c r="A99" s="238"/>
      <c r="B99" s="162">
        <v>61</v>
      </c>
      <c r="C99" s="162" t="s">
        <v>193</v>
      </c>
      <c r="D99" s="162" t="s">
        <v>194</v>
      </c>
      <c r="E99" s="162" t="s">
        <v>9</v>
      </c>
      <c r="F99" s="162" t="s">
        <v>173</v>
      </c>
      <c r="G99" s="105">
        <v>81</v>
      </c>
      <c r="H99" s="162">
        <f t="shared" si="1257"/>
        <v>0</v>
      </c>
      <c r="I99" s="171">
        <f t="shared" si="1137"/>
        <v>0</v>
      </c>
      <c r="J99" s="63"/>
      <c r="K99" s="163">
        <f t="shared" ref="K99" si="2392">J99/$G99</f>
        <v>0</v>
      </c>
      <c r="L99" s="63"/>
      <c r="M99" s="163">
        <f t="shared" ref="M99" si="2393">L99/$G99</f>
        <v>0</v>
      </c>
      <c r="N99" s="63"/>
      <c r="O99" s="163">
        <f t="shared" ref="O99" si="2394">N99/$G99</f>
        <v>0</v>
      </c>
      <c r="P99" s="63"/>
      <c r="Q99" s="163">
        <f t="shared" ref="Q99" si="2395">P99/$G99</f>
        <v>0</v>
      </c>
      <c r="R99" s="63"/>
      <c r="S99" s="163">
        <f t="shared" ref="S99" si="2396">R99/$G99</f>
        <v>0</v>
      </c>
      <c r="T99" s="63"/>
      <c r="U99" s="163">
        <f t="shared" si="1144"/>
        <v>0</v>
      </c>
      <c r="V99" s="63"/>
      <c r="W99" s="163">
        <f t="shared" si="1144"/>
        <v>0</v>
      </c>
      <c r="X99" s="63"/>
      <c r="Y99" s="163">
        <f t="shared" ref="Y99" si="2397">X99/$G99</f>
        <v>0</v>
      </c>
      <c r="Z99" s="63"/>
      <c r="AA99" s="163">
        <f t="shared" ref="AA99" si="2398">Z99/$G99</f>
        <v>0</v>
      </c>
      <c r="AB99" s="63"/>
      <c r="AC99" s="163">
        <f t="shared" ref="AC99" si="2399">AB99/$G99</f>
        <v>0</v>
      </c>
      <c r="AD99" s="63"/>
      <c r="AE99" s="163">
        <f t="shared" ref="AE99" si="2400">AD99/$G99</f>
        <v>0</v>
      </c>
      <c r="AF99" s="63"/>
      <c r="AG99" s="163">
        <f t="shared" ref="AG99" si="2401">AF99/$G99</f>
        <v>0</v>
      </c>
      <c r="AH99" s="63"/>
      <c r="AI99" s="163">
        <f t="shared" ref="AI99" si="2402">AH99/$G99</f>
        <v>0</v>
      </c>
      <c r="AJ99" s="63"/>
      <c r="AK99" s="163">
        <f t="shared" ref="AK99" si="2403">AJ99/$G99</f>
        <v>0</v>
      </c>
      <c r="AL99" s="63"/>
      <c r="AM99" s="163">
        <f t="shared" ref="AM99" si="2404">AL99/$G99</f>
        <v>0</v>
      </c>
      <c r="AN99" s="63"/>
      <c r="AO99" s="163">
        <f t="shared" ref="AO99" si="2405">AN99/$G99</f>
        <v>0</v>
      </c>
      <c r="AP99" s="63"/>
      <c r="AQ99" s="163">
        <f t="shared" ref="AQ99" si="2406">AP99/$G99</f>
        <v>0</v>
      </c>
      <c r="AR99" s="63"/>
      <c r="AS99" s="163">
        <f t="shared" ref="AS99" si="2407">AR99/$G99</f>
        <v>0</v>
      </c>
      <c r="AT99" s="63"/>
      <c r="AU99" s="163">
        <f t="shared" ref="AU99" si="2408">AT99/$G99</f>
        <v>0</v>
      </c>
      <c r="AV99" s="63"/>
      <c r="AW99" s="163">
        <f t="shared" ref="AW99" si="2409">AV99/$G99</f>
        <v>0</v>
      </c>
      <c r="AX99" s="63"/>
      <c r="AY99" s="163">
        <f t="shared" ref="AY99" si="2410">AX99/$G99</f>
        <v>0</v>
      </c>
      <c r="AZ99" s="63"/>
      <c r="BA99" s="163">
        <f t="shared" ref="BA99" si="2411">AZ99/$G99</f>
        <v>0</v>
      </c>
      <c r="BB99" s="63"/>
      <c r="BC99" s="163">
        <f t="shared" ref="BC99" si="2412">BB99/$G99</f>
        <v>0</v>
      </c>
      <c r="BD99" s="63"/>
      <c r="BE99" s="163">
        <f t="shared" ref="BE99" si="2413">BD99/$G99</f>
        <v>0</v>
      </c>
      <c r="BF99" s="63"/>
      <c r="BG99" s="163">
        <f t="shared" ref="BG99" si="2414">BF99/$G99</f>
        <v>0</v>
      </c>
      <c r="BH99" s="63"/>
      <c r="BI99" s="163">
        <f t="shared" ref="BI99" si="2415">BH99/$G99</f>
        <v>0</v>
      </c>
      <c r="BJ99" s="63"/>
      <c r="BK99" s="163">
        <f t="shared" ref="BK99" si="2416">BJ99/$G99</f>
        <v>0</v>
      </c>
      <c r="BL99" s="63"/>
      <c r="BM99" s="163">
        <f t="shared" ref="BM99" si="2417">BL99/$G99</f>
        <v>0</v>
      </c>
      <c r="BN99" s="63"/>
      <c r="BO99" s="163">
        <f t="shared" ref="BO99" si="2418">BN99/$G99</f>
        <v>0</v>
      </c>
      <c r="BP99" s="63"/>
      <c r="BQ99" s="163">
        <f t="shared" ref="BQ99" si="2419">BP99/$G99</f>
        <v>0</v>
      </c>
      <c r="BR99" s="63"/>
      <c r="BS99" s="163">
        <f t="shared" ref="BS99" si="2420">BR99/$G99</f>
        <v>0</v>
      </c>
      <c r="BT99" s="63"/>
      <c r="BU99" s="163">
        <f t="shared" ref="BU99" si="2421">BT99/$G99</f>
        <v>0</v>
      </c>
      <c r="BV99" s="63"/>
      <c r="BW99" s="163">
        <f t="shared" ref="BW99" si="2422">BV99/$G99</f>
        <v>0</v>
      </c>
      <c r="BX99" s="63"/>
      <c r="BY99" s="163">
        <f t="shared" ref="BY99" si="2423">BX99/$G99</f>
        <v>0</v>
      </c>
      <c r="BZ99" s="63"/>
      <c r="CA99" s="163">
        <f t="shared" ref="CA99" si="2424">BZ99/$G99</f>
        <v>0</v>
      </c>
      <c r="CB99" s="63"/>
      <c r="CC99" s="163">
        <f t="shared" ref="CC99" si="2425">CB99/$G99</f>
        <v>0</v>
      </c>
      <c r="CD99" s="63"/>
      <c r="CE99" s="163">
        <f t="shared" ref="CE99" si="2426">CD99/$G99</f>
        <v>0</v>
      </c>
      <c r="CF99" s="63"/>
      <c r="CG99" s="163">
        <f t="shared" ref="CG99" si="2427">CF99/$G99</f>
        <v>0</v>
      </c>
      <c r="CH99" s="63"/>
      <c r="CI99" s="163">
        <f t="shared" ref="CI99" si="2428">CH99/$G99</f>
        <v>0</v>
      </c>
      <c r="CJ99" s="63"/>
      <c r="CK99" s="163">
        <f t="shared" ref="CK99" si="2429">CJ99/$G99</f>
        <v>0</v>
      </c>
      <c r="CL99" s="63"/>
      <c r="CM99" s="163">
        <f t="shared" ref="CM99" si="2430">CL99/$G99</f>
        <v>0</v>
      </c>
      <c r="CN99" s="63"/>
      <c r="CO99" s="163">
        <f t="shared" si="1336"/>
        <v>0</v>
      </c>
      <c r="CP99" s="63"/>
      <c r="CQ99" s="163">
        <f t="shared" si="1337"/>
        <v>0</v>
      </c>
      <c r="CR99" s="63"/>
      <c r="CS99" s="128">
        <f t="shared" si="1338"/>
        <v>0</v>
      </c>
      <c r="CU99" s="200">
        <f t="shared" si="1338"/>
        <v>0</v>
      </c>
    </row>
    <row r="100" spans="1:99" x14ac:dyDescent="0.2">
      <c r="A100" s="238"/>
      <c r="B100" s="162">
        <v>62</v>
      </c>
      <c r="C100" s="162" t="s">
        <v>195</v>
      </c>
      <c r="D100" s="162" t="s">
        <v>196</v>
      </c>
      <c r="E100" s="162" t="s">
        <v>6</v>
      </c>
      <c r="F100" s="162" t="s">
        <v>173</v>
      </c>
      <c r="G100" s="105">
        <v>55</v>
      </c>
      <c r="H100" s="162">
        <f t="shared" si="1257"/>
        <v>0</v>
      </c>
      <c r="I100" s="171">
        <f t="shared" si="1137"/>
        <v>0</v>
      </c>
      <c r="J100" s="63"/>
      <c r="K100" s="163">
        <f t="shared" ref="K100" si="2431">J100/$G100</f>
        <v>0</v>
      </c>
      <c r="L100" s="63"/>
      <c r="M100" s="163">
        <f t="shared" ref="M100" si="2432">L100/$G100</f>
        <v>0</v>
      </c>
      <c r="N100" s="63"/>
      <c r="O100" s="163">
        <f t="shared" ref="O100" si="2433">N100/$G100</f>
        <v>0</v>
      </c>
      <c r="P100" s="63"/>
      <c r="Q100" s="163">
        <f t="shared" ref="Q100" si="2434">P100/$G100</f>
        <v>0</v>
      </c>
      <c r="R100" s="63"/>
      <c r="S100" s="163">
        <f t="shared" ref="S100" si="2435">R100/$G100</f>
        <v>0</v>
      </c>
      <c r="T100" s="63"/>
      <c r="U100" s="163">
        <f t="shared" si="1144"/>
        <v>0</v>
      </c>
      <c r="V100" s="63"/>
      <c r="W100" s="163">
        <f t="shared" si="1144"/>
        <v>0</v>
      </c>
      <c r="X100" s="63"/>
      <c r="Y100" s="163">
        <f t="shared" ref="Y100" si="2436">X100/$G100</f>
        <v>0</v>
      </c>
      <c r="Z100" s="63"/>
      <c r="AA100" s="163">
        <f t="shared" ref="AA100" si="2437">Z100/$G100</f>
        <v>0</v>
      </c>
      <c r="AB100" s="63"/>
      <c r="AC100" s="163">
        <f t="shared" ref="AC100" si="2438">AB100/$G100</f>
        <v>0</v>
      </c>
      <c r="AD100" s="63"/>
      <c r="AE100" s="163">
        <f t="shared" ref="AE100" si="2439">AD100/$G100</f>
        <v>0</v>
      </c>
      <c r="AF100" s="63"/>
      <c r="AG100" s="163">
        <f t="shared" ref="AG100" si="2440">AF100/$G100</f>
        <v>0</v>
      </c>
      <c r="AH100" s="63"/>
      <c r="AI100" s="163">
        <f t="shared" ref="AI100" si="2441">AH100/$G100</f>
        <v>0</v>
      </c>
      <c r="AJ100" s="63"/>
      <c r="AK100" s="163">
        <f t="shared" ref="AK100" si="2442">AJ100/$G100</f>
        <v>0</v>
      </c>
      <c r="AL100" s="63"/>
      <c r="AM100" s="163">
        <f t="shared" ref="AM100" si="2443">AL100/$G100</f>
        <v>0</v>
      </c>
      <c r="AN100" s="63"/>
      <c r="AO100" s="163">
        <f t="shared" ref="AO100" si="2444">AN100/$G100</f>
        <v>0</v>
      </c>
      <c r="AP100" s="63"/>
      <c r="AQ100" s="163">
        <f t="shared" ref="AQ100" si="2445">AP100/$G100</f>
        <v>0</v>
      </c>
      <c r="AR100" s="63"/>
      <c r="AS100" s="163">
        <f t="shared" ref="AS100" si="2446">AR100/$G100</f>
        <v>0</v>
      </c>
      <c r="AT100" s="63"/>
      <c r="AU100" s="163">
        <f t="shared" ref="AU100" si="2447">AT100/$G100</f>
        <v>0</v>
      </c>
      <c r="AV100" s="63"/>
      <c r="AW100" s="163">
        <f t="shared" ref="AW100" si="2448">AV100/$G100</f>
        <v>0</v>
      </c>
      <c r="AX100" s="63"/>
      <c r="AY100" s="163">
        <f t="shared" ref="AY100" si="2449">AX100/$G100</f>
        <v>0</v>
      </c>
      <c r="AZ100" s="63"/>
      <c r="BA100" s="163">
        <f t="shared" ref="BA100" si="2450">AZ100/$G100</f>
        <v>0</v>
      </c>
      <c r="BB100" s="63"/>
      <c r="BC100" s="163">
        <f t="shared" ref="BC100" si="2451">BB100/$G100</f>
        <v>0</v>
      </c>
      <c r="BD100" s="63"/>
      <c r="BE100" s="163">
        <f t="shared" ref="BE100" si="2452">BD100/$G100</f>
        <v>0</v>
      </c>
      <c r="BF100" s="63"/>
      <c r="BG100" s="163">
        <f t="shared" ref="BG100" si="2453">BF100/$G100</f>
        <v>0</v>
      </c>
      <c r="BH100" s="63"/>
      <c r="BI100" s="163">
        <f t="shared" ref="BI100" si="2454">BH100/$G100</f>
        <v>0</v>
      </c>
      <c r="BJ100" s="63"/>
      <c r="BK100" s="163">
        <f t="shared" ref="BK100" si="2455">BJ100/$G100</f>
        <v>0</v>
      </c>
      <c r="BL100" s="63"/>
      <c r="BM100" s="163">
        <f t="shared" ref="BM100" si="2456">BL100/$G100</f>
        <v>0</v>
      </c>
      <c r="BN100" s="63"/>
      <c r="BO100" s="163">
        <f t="shared" ref="BO100" si="2457">BN100/$G100</f>
        <v>0</v>
      </c>
      <c r="BP100" s="63"/>
      <c r="BQ100" s="163">
        <f t="shared" ref="BQ100" si="2458">BP100/$G100</f>
        <v>0</v>
      </c>
      <c r="BR100" s="63"/>
      <c r="BS100" s="163">
        <f t="shared" ref="BS100" si="2459">BR100/$G100</f>
        <v>0</v>
      </c>
      <c r="BT100" s="63"/>
      <c r="BU100" s="163">
        <f t="shared" ref="BU100" si="2460">BT100/$G100</f>
        <v>0</v>
      </c>
      <c r="BV100" s="63"/>
      <c r="BW100" s="163">
        <f t="shared" ref="BW100" si="2461">BV100/$G100</f>
        <v>0</v>
      </c>
      <c r="BX100" s="63"/>
      <c r="BY100" s="163">
        <f t="shared" ref="BY100" si="2462">BX100/$G100</f>
        <v>0</v>
      </c>
      <c r="BZ100" s="63"/>
      <c r="CA100" s="163">
        <f t="shared" ref="CA100" si="2463">BZ100/$G100</f>
        <v>0</v>
      </c>
      <c r="CB100" s="63"/>
      <c r="CC100" s="163">
        <f t="shared" ref="CC100" si="2464">CB100/$G100</f>
        <v>0</v>
      </c>
      <c r="CD100" s="63"/>
      <c r="CE100" s="163">
        <f t="shared" ref="CE100" si="2465">CD100/$G100</f>
        <v>0</v>
      </c>
      <c r="CF100" s="63"/>
      <c r="CG100" s="163">
        <f t="shared" ref="CG100" si="2466">CF100/$G100</f>
        <v>0</v>
      </c>
      <c r="CH100" s="63"/>
      <c r="CI100" s="163">
        <f t="shared" ref="CI100" si="2467">CH100/$G100</f>
        <v>0</v>
      </c>
      <c r="CJ100" s="63"/>
      <c r="CK100" s="163">
        <f t="shared" ref="CK100" si="2468">CJ100/$G100</f>
        <v>0</v>
      </c>
      <c r="CL100" s="63"/>
      <c r="CM100" s="163">
        <f t="shared" ref="CM100" si="2469">CL100/$G100</f>
        <v>0</v>
      </c>
      <c r="CN100" s="63"/>
      <c r="CO100" s="163">
        <f t="shared" si="1336"/>
        <v>0</v>
      </c>
      <c r="CP100" s="63"/>
      <c r="CQ100" s="163">
        <f t="shared" si="1337"/>
        <v>0</v>
      </c>
      <c r="CR100" s="63"/>
      <c r="CS100" s="128">
        <f t="shared" si="1338"/>
        <v>0</v>
      </c>
      <c r="CU100" s="200">
        <f t="shared" si="1338"/>
        <v>0</v>
      </c>
    </row>
    <row r="101" spans="1:99" x14ac:dyDescent="0.2">
      <c r="A101" s="238"/>
      <c r="B101" s="162">
        <v>44</v>
      </c>
      <c r="C101" s="162" t="s">
        <v>184</v>
      </c>
      <c r="D101" s="162" t="s">
        <v>136</v>
      </c>
      <c r="E101" s="162" t="s">
        <v>5</v>
      </c>
      <c r="F101" s="162" t="s">
        <v>173</v>
      </c>
      <c r="G101" s="105">
        <v>55</v>
      </c>
      <c r="H101" s="162">
        <f t="shared" si="1257"/>
        <v>0</v>
      </c>
      <c r="I101" s="171">
        <f t="shared" si="1137"/>
        <v>0</v>
      </c>
      <c r="J101" s="63"/>
      <c r="K101" s="163">
        <f t="shared" ref="K101" si="2470">J101/$G101</f>
        <v>0</v>
      </c>
      <c r="L101" s="63"/>
      <c r="M101" s="163">
        <f t="shared" ref="M101" si="2471">L101/$G101</f>
        <v>0</v>
      </c>
      <c r="N101" s="63"/>
      <c r="O101" s="163">
        <f t="shared" ref="O101" si="2472">N101/$G101</f>
        <v>0</v>
      </c>
      <c r="P101" s="63"/>
      <c r="Q101" s="163">
        <f t="shared" ref="Q101" si="2473">P101/$G101</f>
        <v>0</v>
      </c>
      <c r="R101" s="63"/>
      <c r="S101" s="163">
        <f t="shared" ref="S101" si="2474">R101/$G101</f>
        <v>0</v>
      </c>
      <c r="T101" s="63"/>
      <c r="U101" s="163">
        <f t="shared" si="1144"/>
        <v>0</v>
      </c>
      <c r="V101" s="63"/>
      <c r="W101" s="163">
        <f t="shared" si="1144"/>
        <v>0</v>
      </c>
      <c r="X101" s="63"/>
      <c r="Y101" s="163">
        <f t="shared" ref="Y101" si="2475">X101/$G101</f>
        <v>0</v>
      </c>
      <c r="Z101" s="63"/>
      <c r="AA101" s="163">
        <f t="shared" ref="AA101" si="2476">Z101/$G101</f>
        <v>0</v>
      </c>
      <c r="AB101" s="63"/>
      <c r="AC101" s="163">
        <f t="shared" ref="AC101" si="2477">AB101/$G101</f>
        <v>0</v>
      </c>
      <c r="AD101" s="63"/>
      <c r="AE101" s="163">
        <f t="shared" ref="AE101" si="2478">AD101/$G101</f>
        <v>0</v>
      </c>
      <c r="AF101" s="63"/>
      <c r="AG101" s="163">
        <f t="shared" ref="AG101" si="2479">AF101/$G101</f>
        <v>0</v>
      </c>
      <c r="AH101" s="63"/>
      <c r="AI101" s="163">
        <f t="shared" ref="AI101" si="2480">AH101/$G101</f>
        <v>0</v>
      </c>
      <c r="AJ101" s="63"/>
      <c r="AK101" s="163">
        <f t="shared" ref="AK101" si="2481">AJ101/$G101</f>
        <v>0</v>
      </c>
      <c r="AL101" s="63"/>
      <c r="AM101" s="163">
        <f t="shared" ref="AM101" si="2482">AL101/$G101</f>
        <v>0</v>
      </c>
      <c r="AN101" s="63"/>
      <c r="AO101" s="163">
        <f t="shared" ref="AO101" si="2483">AN101/$G101</f>
        <v>0</v>
      </c>
      <c r="AP101" s="63"/>
      <c r="AQ101" s="163">
        <f t="shared" ref="AQ101" si="2484">AP101/$G101</f>
        <v>0</v>
      </c>
      <c r="AR101" s="63"/>
      <c r="AS101" s="163">
        <f t="shared" ref="AS101" si="2485">AR101/$G101</f>
        <v>0</v>
      </c>
      <c r="AT101" s="63"/>
      <c r="AU101" s="163">
        <f t="shared" ref="AU101" si="2486">AT101/$G101</f>
        <v>0</v>
      </c>
      <c r="AV101" s="63"/>
      <c r="AW101" s="163">
        <f t="shared" ref="AW101" si="2487">AV101/$G101</f>
        <v>0</v>
      </c>
      <c r="AX101" s="63"/>
      <c r="AY101" s="163">
        <f t="shared" ref="AY101" si="2488">AX101/$G101</f>
        <v>0</v>
      </c>
      <c r="AZ101" s="63"/>
      <c r="BA101" s="163">
        <f t="shared" ref="BA101" si="2489">AZ101/$G101</f>
        <v>0</v>
      </c>
      <c r="BB101" s="63"/>
      <c r="BC101" s="163">
        <f t="shared" ref="BC101" si="2490">BB101/$G101</f>
        <v>0</v>
      </c>
      <c r="BD101" s="63"/>
      <c r="BE101" s="163">
        <f t="shared" ref="BE101" si="2491">BD101/$G101</f>
        <v>0</v>
      </c>
      <c r="BF101" s="63"/>
      <c r="BG101" s="163">
        <f t="shared" ref="BG101" si="2492">BF101/$G101</f>
        <v>0</v>
      </c>
      <c r="BH101" s="63"/>
      <c r="BI101" s="163">
        <f t="shared" ref="BI101" si="2493">BH101/$G101</f>
        <v>0</v>
      </c>
      <c r="BJ101" s="63"/>
      <c r="BK101" s="163">
        <f t="shared" ref="BK101" si="2494">BJ101/$G101</f>
        <v>0</v>
      </c>
      <c r="BL101" s="63"/>
      <c r="BM101" s="163">
        <f t="shared" ref="BM101" si="2495">BL101/$G101</f>
        <v>0</v>
      </c>
      <c r="BN101" s="63"/>
      <c r="BO101" s="163">
        <f t="shared" ref="BO101" si="2496">BN101/$G101</f>
        <v>0</v>
      </c>
      <c r="BP101" s="63"/>
      <c r="BQ101" s="163">
        <f t="shared" ref="BQ101" si="2497">BP101/$G101</f>
        <v>0</v>
      </c>
      <c r="BR101" s="63"/>
      <c r="BS101" s="163">
        <f t="shared" ref="BS101" si="2498">BR101/$G101</f>
        <v>0</v>
      </c>
      <c r="BT101" s="63"/>
      <c r="BU101" s="163">
        <f t="shared" ref="BU101" si="2499">BT101/$G101</f>
        <v>0</v>
      </c>
      <c r="BV101" s="63"/>
      <c r="BW101" s="163">
        <f t="shared" ref="BW101" si="2500">BV101/$G101</f>
        <v>0</v>
      </c>
      <c r="BX101" s="63"/>
      <c r="BY101" s="163">
        <f t="shared" ref="BY101" si="2501">BX101/$G101</f>
        <v>0</v>
      </c>
      <c r="BZ101" s="63"/>
      <c r="CA101" s="163">
        <f t="shared" ref="CA101" si="2502">BZ101/$G101</f>
        <v>0</v>
      </c>
      <c r="CB101" s="63"/>
      <c r="CC101" s="163">
        <f t="shared" ref="CC101" si="2503">CB101/$G101</f>
        <v>0</v>
      </c>
      <c r="CD101" s="63"/>
      <c r="CE101" s="163">
        <f t="shared" ref="CE101" si="2504">CD101/$G101</f>
        <v>0</v>
      </c>
      <c r="CF101" s="63"/>
      <c r="CG101" s="163">
        <f t="shared" ref="CG101" si="2505">CF101/$G101</f>
        <v>0</v>
      </c>
      <c r="CH101" s="63"/>
      <c r="CI101" s="163">
        <f t="shared" ref="CI101" si="2506">CH101/$G101</f>
        <v>0</v>
      </c>
      <c r="CJ101" s="63"/>
      <c r="CK101" s="163">
        <f t="shared" ref="CK101" si="2507">CJ101/$G101</f>
        <v>0</v>
      </c>
      <c r="CL101" s="63"/>
      <c r="CM101" s="163">
        <f t="shared" ref="CM101" si="2508">CL101/$G101</f>
        <v>0</v>
      </c>
      <c r="CN101" s="63"/>
      <c r="CO101" s="163">
        <f t="shared" si="1336"/>
        <v>0</v>
      </c>
      <c r="CP101" s="63"/>
      <c r="CQ101" s="163">
        <f t="shared" si="1337"/>
        <v>0</v>
      </c>
      <c r="CR101" s="63"/>
      <c r="CS101" s="128">
        <f t="shared" si="1338"/>
        <v>0</v>
      </c>
      <c r="CU101" s="200">
        <f t="shared" si="1338"/>
        <v>0</v>
      </c>
    </row>
    <row r="102" spans="1:99" x14ac:dyDescent="0.2">
      <c r="A102" s="238"/>
      <c r="B102" s="162">
        <v>66</v>
      </c>
      <c r="C102" s="162" t="s">
        <v>191</v>
      </c>
      <c r="D102" s="162" t="s">
        <v>192</v>
      </c>
      <c r="E102" s="162" t="s">
        <v>1</v>
      </c>
      <c r="F102" s="162" t="s">
        <v>173</v>
      </c>
      <c r="G102" s="105">
        <v>41</v>
      </c>
      <c r="H102" s="162">
        <f t="shared" si="1257"/>
        <v>0</v>
      </c>
      <c r="I102" s="171">
        <f t="shared" si="1137"/>
        <v>0</v>
      </c>
      <c r="J102" s="63"/>
      <c r="K102" s="163">
        <f t="shared" ref="K102" si="2509">J102/$G102</f>
        <v>0</v>
      </c>
      <c r="L102" s="63"/>
      <c r="M102" s="163">
        <f t="shared" ref="M102" si="2510">L102/$G102</f>
        <v>0</v>
      </c>
      <c r="N102" s="63"/>
      <c r="O102" s="163">
        <f t="shared" ref="O102" si="2511">N102/$G102</f>
        <v>0</v>
      </c>
      <c r="P102" s="63"/>
      <c r="Q102" s="163">
        <f t="shared" ref="Q102" si="2512">P102/$G102</f>
        <v>0</v>
      </c>
      <c r="R102" s="63"/>
      <c r="S102" s="163">
        <f t="shared" ref="S102" si="2513">R102/$G102</f>
        <v>0</v>
      </c>
      <c r="T102" s="63"/>
      <c r="U102" s="163">
        <f t="shared" si="1144"/>
        <v>0</v>
      </c>
      <c r="V102" s="63"/>
      <c r="W102" s="163">
        <f t="shared" si="1144"/>
        <v>0</v>
      </c>
      <c r="X102" s="63"/>
      <c r="Y102" s="163">
        <f t="shared" ref="Y102" si="2514">X102/$G102</f>
        <v>0</v>
      </c>
      <c r="Z102" s="63"/>
      <c r="AA102" s="163">
        <f t="shared" ref="AA102" si="2515">Z102/$G102</f>
        <v>0</v>
      </c>
      <c r="AB102" s="63"/>
      <c r="AC102" s="163">
        <f t="shared" ref="AC102" si="2516">AB102/$G102</f>
        <v>0</v>
      </c>
      <c r="AD102" s="63"/>
      <c r="AE102" s="163">
        <f t="shared" ref="AE102" si="2517">AD102/$G102</f>
        <v>0</v>
      </c>
      <c r="AF102" s="63"/>
      <c r="AG102" s="163">
        <f t="shared" ref="AG102" si="2518">AF102/$G102</f>
        <v>0</v>
      </c>
      <c r="AH102" s="63"/>
      <c r="AI102" s="163">
        <f t="shared" ref="AI102" si="2519">AH102/$G102</f>
        <v>0</v>
      </c>
      <c r="AJ102" s="63"/>
      <c r="AK102" s="163">
        <f t="shared" ref="AK102" si="2520">AJ102/$G102</f>
        <v>0</v>
      </c>
      <c r="AL102" s="63"/>
      <c r="AM102" s="163">
        <f t="shared" ref="AM102" si="2521">AL102/$G102</f>
        <v>0</v>
      </c>
      <c r="AN102" s="63"/>
      <c r="AO102" s="163">
        <f t="shared" ref="AO102" si="2522">AN102/$G102</f>
        <v>0</v>
      </c>
      <c r="AP102" s="63"/>
      <c r="AQ102" s="163">
        <f t="shared" ref="AQ102" si="2523">AP102/$G102</f>
        <v>0</v>
      </c>
      <c r="AR102" s="63"/>
      <c r="AS102" s="163">
        <f t="shared" ref="AS102" si="2524">AR102/$G102</f>
        <v>0</v>
      </c>
      <c r="AT102" s="63"/>
      <c r="AU102" s="163">
        <f t="shared" ref="AU102" si="2525">AT102/$G102</f>
        <v>0</v>
      </c>
      <c r="AV102" s="63"/>
      <c r="AW102" s="163">
        <f t="shared" ref="AW102" si="2526">AV102/$G102</f>
        <v>0</v>
      </c>
      <c r="AX102" s="63"/>
      <c r="AY102" s="163">
        <f t="shared" ref="AY102" si="2527">AX102/$G102</f>
        <v>0</v>
      </c>
      <c r="AZ102" s="63"/>
      <c r="BA102" s="163">
        <f t="shared" ref="BA102" si="2528">AZ102/$G102</f>
        <v>0</v>
      </c>
      <c r="BB102" s="63"/>
      <c r="BC102" s="163">
        <f t="shared" ref="BC102" si="2529">BB102/$G102</f>
        <v>0</v>
      </c>
      <c r="BD102" s="63"/>
      <c r="BE102" s="163">
        <f t="shared" ref="BE102" si="2530">BD102/$G102</f>
        <v>0</v>
      </c>
      <c r="BF102" s="63"/>
      <c r="BG102" s="163">
        <f t="shared" ref="BG102" si="2531">BF102/$G102</f>
        <v>0</v>
      </c>
      <c r="BH102" s="63"/>
      <c r="BI102" s="163">
        <f t="shared" ref="BI102" si="2532">BH102/$G102</f>
        <v>0</v>
      </c>
      <c r="BJ102" s="63"/>
      <c r="BK102" s="163">
        <f t="shared" ref="BK102" si="2533">BJ102/$G102</f>
        <v>0</v>
      </c>
      <c r="BL102" s="63"/>
      <c r="BM102" s="163">
        <f t="shared" ref="BM102" si="2534">BL102/$G102</f>
        <v>0</v>
      </c>
      <c r="BN102" s="63"/>
      <c r="BO102" s="163">
        <f t="shared" ref="BO102" si="2535">BN102/$G102</f>
        <v>0</v>
      </c>
      <c r="BP102" s="63"/>
      <c r="BQ102" s="163">
        <f t="shared" ref="BQ102" si="2536">BP102/$G102</f>
        <v>0</v>
      </c>
      <c r="BR102" s="63"/>
      <c r="BS102" s="163">
        <f t="shared" ref="BS102" si="2537">BR102/$G102</f>
        <v>0</v>
      </c>
      <c r="BT102" s="63"/>
      <c r="BU102" s="163">
        <f t="shared" ref="BU102" si="2538">BT102/$G102</f>
        <v>0</v>
      </c>
      <c r="BV102" s="63"/>
      <c r="BW102" s="163">
        <f t="shared" ref="BW102" si="2539">BV102/$G102</f>
        <v>0</v>
      </c>
      <c r="BX102" s="63"/>
      <c r="BY102" s="163">
        <f t="shared" ref="BY102" si="2540">BX102/$G102</f>
        <v>0</v>
      </c>
      <c r="BZ102" s="63"/>
      <c r="CA102" s="163">
        <f t="shared" ref="CA102" si="2541">BZ102/$G102</f>
        <v>0</v>
      </c>
      <c r="CB102" s="63"/>
      <c r="CC102" s="163">
        <f t="shared" ref="CC102" si="2542">CB102/$G102</f>
        <v>0</v>
      </c>
      <c r="CD102" s="63"/>
      <c r="CE102" s="163">
        <f t="shared" ref="CE102" si="2543">CD102/$G102</f>
        <v>0</v>
      </c>
      <c r="CF102" s="63"/>
      <c r="CG102" s="163">
        <f t="shared" ref="CG102" si="2544">CF102/$G102</f>
        <v>0</v>
      </c>
      <c r="CH102" s="63"/>
      <c r="CI102" s="163">
        <f t="shared" ref="CI102" si="2545">CH102/$G102</f>
        <v>0</v>
      </c>
      <c r="CJ102" s="63"/>
      <c r="CK102" s="163">
        <f t="shared" ref="CK102" si="2546">CJ102/$G102</f>
        <v>0</v>
      </c>
      <c r="CL102" s="63"/>
      <c r="CM102" s="163">
        <f t="shared" ref="CM102" si="2547">CL102/$G102</f>
        <v>0</v>
      </c>
      <c r="CN102" s="63"/>
      <c r="CO102" s="163">
        <f t="shared" si="1336"/>
        <v>0</v>
      </c>
      <c r="CP102" s="63"/>
      <c r="CQ102" s="163">
        <f t="shared" si="1337"/>
        <v>0</v>
      </c>
      <c r="CR102" s="63"/>
      <c r="CS102" s="128">
        <f t="shared" si="1338"/>
        <v>0</v>
      </c>
      <c r="CU102" s="200">
        <f t="shared" si="1338"/>
        <v>0</v>
      </c>
    </row>
    <row r="103" spans="1:99" x14ac:dyDescent="0.2">
      <c r="A103" s="238"/>
      <c r="B103" s="162">
        <v>44</v>
      </c>
      <c r="C103" s="162" t="s">
        <v>167</v>
      </c>
      <c r="D103" s="162" t="s">
        <v>168</v>
      </c>
      <c r="E103" s="162" t="s">
        <v>1</v>
      </c>
      <c r="F103" s="162" t="s">
        <v>41</v>
      </c>
      <c r="G103" s="105">
        <v>28</v>
      </c>
      <c r="H103" s="162">
        <f t="shared" si="1257"/>
        <v>0</v>
      </c>
      <c r="I103" s="171">
        <f t="shared" si="1137"/>
        <v>0</v>
      </c>
      <c r="J103" s="63"/>
      <c r="K103" s="163">
        <f t="shared" ref="K103" si="2548">J103/$G103</f>
        <v>0</v>
      </c>
      <c r="L103" s="63"/>
      <c r="M103" s="163">
        <f t="shared" ref="M103" si="2549">L103/$G103</f>
        <v>0</v>
      </c>
      <c r="N103" s="63"/>
      <c r="O103" s="163">
        <f t="shared" ref="O103" si="2550">N103/$G103</f>
        <v>0</v>
      </c>
      <c r="P103" s="63"/>
      <c r="Q103" s="163">
        <f t="shared" ref="Q103" si="2551">P103/$G103</f>
        <v>0</v>
      </c>
      <c r="R103" s="63"/>
      <c r="S103" s="163">
        <f t="shared" ref="S103" si="2552">R103/$G103</f>
        <v>0</v>
      </c>
      <c r="T103" s="63"/>
      <c r="U103" s="163">
        <f t="shared" si="1144"/>
        <v>0</v>
      </c>
      <c r="V103" s="63"/>
      <c r="W103" s="163">
        <f t="shared" si="1144"/>
        <v>0</v>
      </c>
      <c r="X103" s="63"/>
      <c r="Y103" s="163">
        <f t="shared" ref="Y103" si="2553">X103/$G103</f>
        <v>0</v>
      </c>
      <c r="Z103" s="63"/>
      <c r="AA103" s="163">
        <f t="shared" ref="AA103" si="2554">Z103/$G103</f>
        <v>0</v>
      </c>
      <c r="AB103" s="63"/>
      <c r="AC103" s="163">
        <f t="shared" ref="AC103" si="2555">AB103/$G103</f>
        <v>0</v>
      </c>
      <c r="AD103" s="63"/>
      <c r="AE103" s="163">
        <f t="shared" ref="AE103" si="2556">AD103/$G103</f>
        <v>0</v>
      </c>
      <c r="AF103" s="63"/>
      <c r="AG103" s="163">
        <f t="shared" ref="AG103" si="2557">AF103/$G103</f>
        <v>0</v>
      </c>
      <c r="AH103" s="63"/>
      <c r="AI103" s="163">
        <f t="shared" ref="AI103" si="2558">AH103/$G103</f>
        <v>0</v>
      </c>
      <c r="AJ103" s="63"/>
      <c r="AK103" s="163">
        <f t="shared" ref="AK103" si="2559">AJ103/$G103</f>
        <v>0</v>
      </c>
      <c r="AL103" s="63"/>
      <c r="AM103" s="163">
        <f t="shared" ref="AM103" si="2560">AL103/$G103</f>
        <v>0</v>
      </c>
      <c r="AN103" s="63"/>
      <c r="AO103" s="163">
        <f t="shared" ref="AO103" si="2561">AN103/$G103</f>
        <v>0</v>
      </c>
      <c r="AP103" s="63"/>
      <c r="AQ103" s="163">
        <f t="shared" ref="AQ103" si="2562">AP103/$G103</f>
        <v>0</v>
      </c>
      <c r="AR103" s="63"/>
      <c r="AS103" s="163">
        <f t="shared" ref="AS103" si="2563">AR103/$G103</f>
        <v>0</v>
      </c>
      <c r="AT103" s="63"/>
      <c r="AU103" s="163">
        <f t="shared" ref="AU103" si="2564">AT103/$G103</f>
        <v>0</v>
      </c>
      <c r="AV103" s="63"/>
      <c r="AW103" s="163">
        <f t="shared" ref="AW103" si="2565">AV103/$G103</f>
        <v>0</v>
      </c>
      <c r="AX103" s="63"/>
      <c r="AY103" s="163">
        <f t="shared" ref="AY103" si="2566">AX103/$G103</f>
        <v>0</v>
      </c>
      <c r="AZ103" s="63"/>
      <c r="BA103" s="163">
        <f t="shared" ref="BA103" si="2567">AZ103/$G103</f>
        <v>0</v>
      </c>
      <c r="BB103" s="63"/>
      <c r="BC103" s="163">
        <f t="shared" ref="BC103" si="2568">BB103/$G103</f>
        <v>0</v>
      </c>
      <c r="BD103" s="63"/>
      <c r="BE103" s="163">
        <f t="shared" ref="BE103" si="2569">BD103/$G103</f>
        <v>0</v>
      </c>
      <c r="BF103" s="63"/>
      <c r="BG103" s="163">
        <f t="shared" ref="BG103" si="2570">BF103/$G103</f>
        <v>0</v>
      </c>
      <c r="BH103" s="63"/>
      <c r="BI103" s="163">
        <f t="shared" ref="BI103" si="2571">BH103/$G103</f>
        <v>0</v>
      </c>
      <c r="BJ103" s="63"/>
      <c r="BK103" s="163">
        <f t="shared" ref="BK103" si="2572">BJ103/$G103</f>
        <v>0</v>
      </c>
      <c r="BL103" s="63"/>
      <c r="BM103" s="163">
        <f t="shared" ref="BM103" si="2573">BL103/$G103</f>
        <v>0</v>
      </c>
      <c r="BN103" s="63"/>
      <c r="BO103" s="163">
        <f t="shared" ref="BO103" si="2574">BN103/$G103</f>
        <v>0</v>
      </c>
      <c r="BP103" s="63"/>
      <c r="BQ103" s="163">
        <f t="shared" ref="BQ103" si="2575">BP103/$G103</f>
        <v>0</v>
      </c>
      <c r="BR103" s="63"/>
      <c r="BS103" s="163">
        <f t="shared" ref="BS103" si="2576">BR103/$G103</f>
        <v>0</v>
      </c>
      <c r="BT103" s="63"/>
      <c r="BU103" s="163">
        <f t="shared" ref="BU103" si="2577">BT103/$G103</f>
        <v>0</v>
      </c>
      <c r="BV103" s="63"/>
      <c r="BW103" s="163">
        <f t="shared" ref="BW103" si="2578">BV103/$G103</f>
        <v>0</v>
      </c>
      <c r="BX103" s="63"/>
      <c r="BY103" s="163">
        <f t="shared" ref="BY103" si="2579">BX103/$G103</f>
        <v>0</v>
      </c>
      <c r="BZ103" s="63"/>
      <c r="CA103" s="163">
        <f t="shared" ref="CA103" si="2580">BZ103/$G103</f>
        <v>0</v>
      </c>
      <c r="CB103" s="63"/>
      <c r="CC103" s="163">
        <f t="shared" ref="CC103" si="2581">CB103/$G103</f>
        <v>0</v>
      </c>
      <c r="CD103" s="63"/>
      <c r="CE103" s="163">
        <f t="shared" ref="CE103" si="2582">CD103/$G103</f>
        <v>0</v>
      </c>
      <c r="CF103" s="63"/>
      <c r="CG103" s="163">
        <f t="shared" ref="CG103" si="2583">CF103/$G103</f>
        <v>0</v>
      </c>
      <c r="CH103" s="63"/>
      <c r="CI103" s="163">
        <f t="shared" ref="CI103" si="2584">CH103/$G103</f>
        <v>0</v>
      </c>
      <c r="CJ103" s="63"/>
      <c r="CK103" s="163">
        <f t="shared" ref="CK103" si="2585">CJ103/$G103</f>
        <v>0</v>
      </c>
      <c r="CL103" s="63"/>
      <c r="CM103" s="163">
        <f t="shared" ref="CM103" si="2586">CL103/$G103</f>
        <v>0</v>
      </c>
      <c r="CN103" s="63"/>
      <c r="CO103" s="163">
        <f t="shared" si="1336"/>
        <v>0</v>
      </c>
      <c r="CP103" s="63"/>
      <c r="CQ103" s="163">
        <f t="shared" si="1337"/>
        <v>0</v>
      </c>
      <c r="CR103" s="63"/>
      <c r="CS103" s="128">
        <f t="shared" si="1338"/>
        <v>0</v>
      </c>
      <c r="CU103" s="200">
        <f t="shared" si="1338"/>
        <v>0</v>
      </c>
    </row>
    <row r="104" spans="1:99" ht="13.5" thickBot="1" x14ac:dyDescent="0.25">
      <c r="A104" s="239"/>
      <c r="B104" s="164">
        <v>50</v>
      </c>
      <c r="C104" s="164" t="s">
        <v>185</v>
      </c>
      <c r="D104" s="164" t="s">
        <v>187</v>
      </c>
      <c r="E104" s="164" t="s">
        <v>2</v>
      </c>
      <c r="F104" s="164" t="s">
        <v>173</v>
      </c>
      <c r="G104" s="168">
        <v>17</v>
      </c>
      <c r="H104" s="164">
        <f t="shared" si="1257"/>
        <v>0</v>
      </c>
      <c r="I104" s="173">
        <f t="shared" si="1137"/>
        <v>0</v>
      </c>
      <c r="J104" s="71"/>
      <c r="K104" s="165">
        <f t="shared" ref="K104" si="2587">J104/$G104</f>
        <v>0</v>
      </c>
      <c r="L104" s="71"/>
      <c r="M104" s="165">
        <f t="shared" ref="M104" si="2588">L104/$G104</f>
        <v>0</v>
      </c>
      <c r="N104" s="71"/>
      <c r="O104" s="165">
        <f t="shared" ref="O104" si="2589">N104/$G104</f>
        <v>0</v>
      </c>
      <c r="P104" s="71"/>
      <c r="Q104" s="165">
        <f t="shared" ref="Q104" si="2590">P104/$G104</f>
        <v>0</v>
      </c>
      <c r="R104" s="71"/>
      <c r="S104" s="165">
        <f t="shared" ref="S104" si="2591">R104/$G104</f>
        <v>0</v>
      </c>
      <c r="T104" s="71"/>
      <c r="U104" s="165">
        <f t="shared" si="1144"/>
        <v>0</v>
      </c>
      <c r="V104" s="71"/>
      <c r="W104" s="165">
        <f t="shared" si="1144"/>
        <v>0</v>
      </c>
      <c r="X104" s="71"/>
      <c r="Y104" s="165">
        <f t="shared" ref="Y104" si="2592">X104/$G104</f>
        <v>0</v>
      </c>
      <c r="Z104" s="71"/>
      <c r="AA104" s="165">
        <f t="shared" ref="AA104" si="2593">Z104/$G104</f>
        <v>0</v>
      </c>
      <c r="AB104" s="71"/>
      <c r="AC104" s="165">
        <f t="shared" ref="AC104" si="2594">AB104/$G104</f>
        <v>0</v>
      </c>
      <c r="AD104" s="71"/>
      <c r="AE104" s="165">
        <f t="shared" ref="AE104" si="2595">AD104/$G104</f>
        <v>0</v>
      </c>
      <c r="AF104" s="71"/>
      <c r="AG104" s="165">
        <f t="shared" ref="AG104" si="2596">AF104/$G104</f>
        <v>0</v>
      </c>
      <c r="AH104" s="71"/>
      <c r="AI104" s="165">
        <f t="shared" ref="AI104" si="2597">AH104/$G104</f>
        <v>0</v>
      </c>
      <c r="AJ104" s="71"/>
      <c r="AK104" s="165">
        <f t="shared" ref="AK104" si="2598">AJ104/$G104</f>
        <v>0</v>
      </c>
      <c r="AL104" s="71"/>
      <c r="AM104" s="165">
        <f t="shared" ref="AM104" si="2599">AL104/$G104</f>
        <v>0</v>
      </c>
      <c r="AN104" s="71"/>
      <c r="AO104" s="165">
        <f t="shared" ref="AO104" si="2600">AN104/$G104</f>
        <v>0</v>
      </c>
      <c r="AP104" s="71"/>
      <c r="AQ104" s="165">
        <f t="shared" ref="AQ104" si="2601">AP104/$G104</f>
        <v>0</v>
      </c>
      <c r="AR104" s="71"/>
      <c r="AS104" s="165">
        <f t="shared" ref="AS104" si="2602">AR104/$G104</f>
        <v>0</v>
      </c>
      <c r="AT104" s="71"/>
      <c r="AU104" s="165">
        <f t="shared" ref="AU104" si="2603">AT104/$G104</f>
        <v>0</v>
      </c>
      <c r="AV104" s="71"/>
      <c r="AW104" s="165">
        <f t="shared" ref="AW104" si="2604">AV104/$G104</f>
        <v>0</v>
      </c>
      <c r="AX104" s="71"/>
      <c r="AY104" s="165">
        <f t="shared" ref="AY104" si="2605">AX104/$G104</f>
        <v>0</v>
      </c>
      <c r="AZ104" s="71"/>
      <c r="BA104" s="165">
        <f t="shared" ref="BA104" si="2606">AZ104/$G104</f>
        <v>0</v>
      </c>
      <c r="BB104" s="71"/>
      <c r="BC104" s="165">
        <f t="shared" ref="BC104" si="2607">BB104/$G104</f>
        <v>0</v>
      </c>
      <c r="BD104" s="71"/>
      <c r="BE104" s="165">
        <f t="shared" ref="BE104" si="2608">BD104/$G104</f>
        <v>0</v>
      </c>
      <c r="BF104" s="71"/>
      <c r="BG104" s="165">
        <f t="shared" ref="BG104" si="2609">BF104/$G104</f>
        <v>0</v>
      </c>
      <c r="BH104" s="71"/>
      <c r="BI104" s="165">
        <f t="shared" ref="BI104" si="2610">BH104/$G104</f>
        <v>0</v>
      </c>
      <c r="BJ104" s="71"/>
      <c r="BK104" s="165">
        <f t="shared" ref="BK104" si="2611">BJ104/$G104</f>
        <v>0</v>
      </c>
      <c r="BL104" s="71"/>
      <c r="BM104" s="165">
        <f t="shared" ref="BM104" si="2612">BL104/$G104</f>
        <v>0</v>
      </c>
      <c r="BN104" s="71"/>
      <c r="BO104" s="165">
        <f t="shared" ref="BO104" si="2613">BN104/$G104</f>
        <v>0</v>
      </c>
      <c r="BP104" s="71"/>
      <c r="BQ104" s="165">
        <f t="shared" ref="BQ104" si="2614">BP104/$G104</f>
        <v>0</v>
      </c>
      <c r="BR104" s="71"/>
      <c r="BS104" s="165">
        <f t="shared" ref="BS104" si="2615">BR104/$G104</f>
        <v>0</v>
      </c>
      <c r="BT104" s="71"/>
      <c r="BU104" s="165">
        <f t="shared" ref="BU104" si="2616">BT104/$G104</f>
        <v>0</v>
      </c>
      <c r="BV104" s="71"/>
      <c r="BW104" s="165">
        <f t="shared" ref="BW104" si="2617">BV104/$G104</f>
        <v>0</v>
      </c>
      <c r="BX104" s="71"/>
      <c r="BY104" s="165">
        <f t="shared" ref="BY104" si="2618">BX104/$G104</f>
        <v>0</v>
      </c>
      <c r="BZ104" s="71"/>
      <c r="CA104" s="165">
        <f t="shared" ref="CA104" si="2619">BZ104/$G104</f>
        <v>0</v>
      </c>
      <c r="CB104" s="71"/>
      <c r="CC104" s="165">
        <f t="shared" ref="CC104" si="2620">CB104/$G104</f>
        <v>0</v>
      </c>
      <c r="CD104" s="71"/>
      <c r="CE104" s="165">
        <f t="shared" ref="CE104" si="2621">CD104/$G104</f>
        <v>0</v>
      </c>
      <c r="CF104" s="71"/>
      <c r="CG104" s="165">
        <f t="shared" ref="CG104" si="2622">CF104/$G104</f>
        <v>0</v>
      </c>
      <c r="CH104" s="71"/>
      <c r="CI104" s="165">
        <f t="shared" ref="CI104" si="2623">CH104/$G104</f>
        <v>0</v>
      </c>
      <c r="CJ104" s="71"/>
      <c r="CK104" s="165">
        <f t="shared" ref="CK104" si="2624">CJ104/$G104</f>
        <v>0</v>
      </c>
      <c r="CL104" s="71"/>
      <c r="CM104" s="165">
        <f t="shared" ref="CM104" si="2625">CL104/$G104</f>
        <v>0</v>
      </c>
      <c r="CN104" s="71"/>
      <c r="CO104" s="165">
        <f t="shared" si="1336"/>
        <v>0</v>
      </c>
      <c r="CP104" s="71"/>
      <c r="CQ104" s="165">
        <f t="shared" si="1337"/>
        <v>0</v>
      </c>
      <c r="CR104" s="71"/>
      <c r="CS104" s="166">
        <f t="shared" si="1338"/>
        <v>0</v>
      </c>
      <c r="CU104" s="200">
        <f t="shared" si="1338"/>
        <v>0</v>
      </c>
    </row>
  </sheetData>
  <mergeCells count="49">
    <mergeCell ref="CN1:CO1"/>
    <mergeCell ref="CP1:CQ1"/>
    <mergeCell ref="CR1:CS1"/>
    <mergeCell ref="AF1:AG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BD1:BE1"/>
    <mergeCell ref="AH1:AI1"/>
    <mergeCell ref="AJ1:AK1"/>
    <mergeCell ref="AL1:AM1"/>
    <mergeCell ref="AN1:AO1"/>
    <mergeCell ref="AP1:AQ1"/>
    <mergeCell ref="CL1:CM1"/>
    <mergeCell ref="BR1:BS1"/>
    <mergeCell ref="BT1:BU1"/>
    <mergeCell ref="BV1:BW1"/>
    <mergeCell ref="BX1:BY1"/>
    <mergeCell ref="BZ1:CA1"/>
    <mergeCell ref="CB1:CC1"/>
    <mergeCell ref="BB1:BC1"/>
    <mergeCell ref="AR1:AS1"/>
    <mergeCell ref="CF1:CG1"/>
    <mergeCell ref="CH1:CI1"/>
    <mergeCell ref="CJ1:CK1"/>
    <mergeCell ref="CT1:CU1"/>
    <mergeCell ref="A52:A80"/>
    <mergeCell ref="A28:A51"/>
    <mergeCell ref="A2:A27"/>
    <mergeCell ref="A81:A104"/>
    <mergeCell ref="CD1:CE1"/>
    <mergeCell ref="BF1:BG1"/>
    <mergeCell ref="BH1:BI1"/>
    <mergeCell ref="BJ1:BK1"/>
    <mergeCell ref="BL1:BM1"/>
    <mergeCell ref="BN1:BO1"/>
    <mergeCell ref="BP1:BQ1"/>
    <mergeCell ref="AT1:AU1"/>
    <mergeCell ref="AV1:AW1"/>
    <mergeCell ref="AX1:AY1"/>
    <mergeCell ref="AZ1:BA1"/>
  </mergeCells>
  <conditionalFormatting sqref="I28:I5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2:I8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1:I10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2:CU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sqref="A1:C1"/>
    </sheetView>
  </sheetViews>
  <sheetFormatPr defaultRowHeight="12.75" x14ac:dyDescent="0.2"/>
  <cols>
    <col min="2" max="2" width="23.7109375" customWidth="1"/>
  </cols>
  <sheetData>
    <row r="1" spans="1:10" ht="12.75" customHeight="1" x14ac:dyDescent="0.2">
      <c r="A1" s="245" t="s">
        <v>282</v>
      </c>
      <c r="B1" s="245"/>
      <c r="C1" s="245"/>
      <c r="D1" s="245" t="s">
        <v>283</v>
      </c>
      <c r="E1" s="245"/>
    </row>
    <row r="2" spans="1:10" ht="25.5" customHeight="1" x14ac:dyDescent="0.2">
      <c r="A2" s="180" t="s">
        <v>284</v>
      </c>
      <c r="B2" s="245" t="s">
        <v>286</v>
      </c>
      <c r="C2" s="245" t="s">
        <v>287</v>
      </c>
      <c r="D2" s="245" t="s">
        <v>288</v>
      </c>
      <c r="E2" s="245" t="s">
        <v>289</v>
      </c>
      <c r="F2" s="156" t="s">
        <v>358</v>
      </c>
      <c r="G2" s="156" t="s">
        <v>359</v>
      </c>
    </row>
    <row r="3" spans="1:10" ht="27.75" customHeight="1" x14ac:dyDescent="0.2">
      <c r="A3" s="180" t="s">
        <v>285</v>
      </c>
      <c r="B3" s="245"/>
      <c r="C3" s="245"/>
      <c r="D3" s="245"/>
      <c r="E3" s="245"/>
      <c r="F3" s="145">
        <f>SUM(D7,D8,D10,D12,D13,D15,D17,D18,D20,D21,D24,D25,D28,D29,D31,D32,D34,D35,D37,D38,D40,D41,D43,D44,D46,D47,D49,D50,D52,D53,D55,D56,D58,D59,D61,D62,D63,D65,D66,D68,D69,D71,D72,D73,D74,D75,D76)</f>
        <v>10857</v>
      </c>
      <c r="G3" s="145">
        <f>SUM(D9,D11,D14,D16,D19,D22,D23,D26,D27,D30,D33,D36,D39,D42,D45,D48,D51,D54,D57,D60,D64,D67,D70)</f>
        <v>5787</v>
      </c>
      <c r="H3" s="184"/>
    </row>
    <row r="4" spans="1:10" ht="27.75" customHeight="1" x14ac:dyDescent="0.2">
      <c r="A4" s="180"/>
      <c r="B4" s="180"/>
      <c r="C4" s="180"/>
      <c r="D4" s="180"/>
      <c r="E4" s="180"/>
      <c r="F4" s="145">
        <v>47</v>
      </c>
      <c r="G4" s="145">
        <v>23</v>
      </c>
      <c r="H4" s="184"/>
    </row>
    <row r="5" spans="1:10" ht="27.75" customHeight="1" x14ac:dyDescent="0.2">
      <c r="A5" s="180"/>
      <c r="B5" s="180"/>
      <c r="C5" s="180"/>
      <c r="D5" s="180"/>
      <c r="E5" s="180"/>
      <c r="F5" s="145">
        <f>F3/F4</f>
        <v>231</v>
      </c>
      <c r="G5" s="145">
        <f>G3/G4</f>
        <v>251.60869565217391</v>
      </c>
      <c r="H5" s="184"/>
    </row>
    <row r="6" spans="1:10" ht="27.75" customHeight="1" x14ac:dyDescent="0.2">
      <c r="A6" s="180"/>
      <c r="B6" s="180"/>
      <c r="C6" s="180"/>
      <c r="D6" s="242" t="s">
        <v>361</v>
      </c>
      <c r="E6" s="242"/>
      <c r="F6" s="243" t="s">
        <v>362</v>
      </c>
      <c r="G6" s="243"/>
      <c r="H6" s="244" t="s">
        <v>363</v>
      </c>
      <c r="I6" s="244"/>
      <c r="J6" s="185" t="s">
        <v>364</v>
      </c>
    </row>
    <row r="7" spans="1:10" ht="15" customHeight="1" x14ac:dyDescent="0.2">
      <c r="A7" s="181">
        <v>7</v>
      </c>
      <c r="B7" s="181" t="s">
        <v>296</v>
      </c>
      <c r="C7" s="181">
        <v>54</v>
      </c>
      <c r="D7" s="183">
        <v>1500</v>
      </c>
      <c r="E7" s="181">
        <v>10.85</v>
      </c>
      <c r="F7" s="181">
        <v>421</v>
      </c>
      <c r="G7" s="181">
        <v>78.540000000000006</v>
      </c>
      <c r="H7">
        <v>536</v>
      </c>
      <c r="I7">
        <v>43.64</v>
      </c>
      <c r="J7">
        <v>1</v>
      </c>
    </row>
    <row r="8" spans="1:10" ht="15" customHeight="1" x14ac:dyDescent="0.2">
      <c r="A8" s="181">
        <v>2</v>
      </c>
      <c r="B8" s="181" t="s">
        <v>291</v>
      </c>
      <c r="C8" s="181">
        <v>49</v>
      </c>
      <c r="D8" s="183">
        <v>1468</v>
      </c>
      <c r="E8" s="181">
        <v>10.62</v>
      </c>
      <c r="F8" s="181">
        <v>485</v>
      </c>
      <c r="G8" s="181">
        <v>63.15</v>
      </c>
      <c r="H8" s="181">
        <v>768</v>
      </c>
      <c r="I8" s="181">
        <v>9.6199999999999992</v>
      </c>
      <c r="J8" s="181">
        <v>4</v>
      </c>
    </row>
    <row r="9" spans="1:10" ht="15" customHeight="1" x14ac:dyDescent="0.2">
      <c r="A9" s="181">
        <v>1</v>
      </c>
      <c r="B9" s="181" t="s">
        <v>290</v>
      </c>
      <c r="C9" s="181">
        <v>50</v>
      </c>
      <c r="D9" s="183">
        <v>1371</v>
      </c>
      <c r="E9" s="181">
        <v>9.91</v>
      </c>
      <c r="F9" s="181">
        <v>123</v>
      </c>
      <c r="G9" s="181">
        <v>55.65</v>
      </c>
      <c r="H9">
        <v>221</v>
      </c>
      <c r="I9">
        <v>24.31</v>
      </c>
      <c r="J9">
        <v>1</v>
      </c>
    </row>
    <row r="10" spans="1:10" ht="15" customHeight="1" x14ac:dyDescent="0.2">
      <c r="A10" s="181">
        <v>3</v>
      </c>
      <c r="B10" s="181" t="s">
        <v>292</v>
      </c>
      <c r="C10" s="182">
        <v>39</v>
      </c>
      <c r="D10" s="183">
        <v>1009</v>
      </c>
      <c r="E10" s="181">
        <v>7.29</v>
      </c>
      <c r="F10" s="181">
        <v>282</v>
      </c>
      <c r="G10" s="181">
        <v>73.62</v>
      </c>
      <c r="H10">
        <v>383</v>
      </c>
      <c r="I10">
        <v>10.68</v>
      </c>
      <c r="J10">
        <v>3</v>
      </c>
    </row>
    <row r="11" spans="1:10" ht="15" customHeight="1" x14ac:dyDescent="0.2">
      <c r="A11" s="181">
        <v>17</v>
      </c>
      <c r="B11" s="181" t="s">
        <v>306</v>
      </c>
      <c r="C11" s="182">
        <v>56</v>
      </c>
      <c r="D11" s="183">
        <v>595</v>
      </c>
      <c r="E11" s="181">
        <v>4.3</v>
      </c>
      <c r="F11" s="181">
        <v>59</v>
      </c>
      <c r="G11" s="181">
        <v>54.12</v>
      </c>
      <c r="H11">
        <v>109</v>
      </c>
      <c r="I11">
        <v>17.600000000000001</v>
      </c>
      <c r="J11">
        <v>2</v>
      </c>
    </row>
    <row r="12" spans="1:10" ht="15" customHeight="1" x14ac:dyDescent="0.2">
      <c r="A12" s="181">
        <v>4</v>
      </c>
      <c r="B12" s="181" t="s">
        <v>293</v>
      </c>
      <c r="C12" s="181">
        <v>45</v>
      </c>
      <c r="D12" s="183">
        <v>562</v>
      </c>
      <c r="E12" s="181">
        <v>4.0599999999999996</v>
      </c>
    </row>
    <row r="13" spans="1:10" ht="15" customHeight="1" x14ac:dyDescent="0.2">
      <c r="A13" s="181">
        <v>29</v>
      </c>
      <c r="B13" s="181" t="s">
        <v>360</v>
      </c>
      <c r="C13" s="181">
        <v>35</v>
      </c>
      <c r="D13" s="183">
        <v>558</v>
      </c>
      <c r="E13" s="181">
        <v>4.03</v>
      </c>
    </row>
    <row r="14" spans="1:10" ht="15" customHeight="1" x14ac:dyDescent="0.2">
      <c r="A14" s="181">
        <v>10</v>
      </c>
      <c r="B14" s="181" t="s">
        <v>299</v>
      </c>
      <c r="C14" s="182">
        <v>57</v>
      </c>
      <c r="D14" s="183">
        <v>465</v>
      </c>
      <c r="E14" s="181">
        <v>3.36</v>
      </c>
      <c r="F14" s="181">
        <v>83</v>
      </c>
      <c r="G14" s="181">
        <v>70.94</v>
      </c>
      <c r="H14">
        <v>117</v>
      </c>
      <c r="I14">
        <v>17.28</v>
      </c>
      <c r="J14" s="181">
        <v>3</v>
      </c>
    </row>
    <row r="15" spans="1:10" ht="15" customHeight="1" x14ac:dyDescent="0.2">
      <c r="A15" s="181">
        <v>13</v>
      </c>
      <c r="B15" s="181" t="s">
        <v>302</v>
      </c>
      <c r="C15" s="182">
        <v>58</v>
      </c>
      <c r="D15" s="183">
        <v>439</v>
      </c>
      <c r="E15" s="181">
        <v>3.17</v>
      </c>
      <c r="F15" s="181">
        <v>78</v>
      </c>
      <c r="G15" s="181">
        <v>58.2</v>
      </c>
      <c r="H15">
        <v>134</v>
      </c>
      <c r="I15">
        <v>8.67</v>
      </c>
      <c r="J15">
        <v>5</v>
      </c>
    </row>
    <row r="16" spans="1:10" ht="15" customHeight="1" x14ac:dyDescent="0.2">
      <c r="A16" s="181">
        <v>25</v>
      </c>
      <c r="B16" s="181" t="s">
        <v>314</v>
      </c>
      <c r="C16" s="181">
        <v>54</v>
      </c>
      <c r="D16" s="183">
        <v>379</v>
      </c>
      <c r="E16" s="181">
        <v>2.74</v>
      </c>
    </row>
    <row r="17" spans="1:10" ht="15" customHeight="1" x14ac:dyDescent="0.2">
      <c r="A17" s="181">
        <v>14</v>
      </c>
      <c r="B17" s="181" t="s">
        <v>303</v>
      </c>
      <c r="C17" s="181">
        <v>36</v>
      </c>
      <c r="D17" s="183">
        <v>378</v>
      </c>
      <c r="E17" s="181">
        <v>2.73</v>
      </c>
      <c r="F17" s="181">
        <v>62</v>
      </c>
      <c r="G17" s="181">
        <v>64.58</v>
      </c>
      <c r="H17">
        <v>96</v>
      </c>
      <c r="I17">
        <v>13.93</v>
      </c>
      <c r="J17">
        <v>3</v>
      </c>
    </row>
    <row r="18" spans="1:10" ht="15" customHeight="1" x14ac:dyDescent="0.2">
      <c r="A18" s="181">
        <v>5</v>
      </c>
      <c r="B18" s="181" t="s">
        <v>294</v>
      </c>
      <c r="C18" s="182">
        <v>51</v>
      </c>
      <c r="D18" s="183">
        <v>374</v>
      </c>
      <c r="E18" s="181">
        <v>2.7</v>
      </c>
      <c r="F18" s="181">
        <v>99</v>
      </c>
      <c r="G18" s="181">
        <v>48.76</v>
      </c>
      <c r="H18">
        <v>203</v>
      </c>
      <c r="I18">
        <v>7.68</v>
      </c>
      <c r="J18">
        <v>5</v>
      </c>
    </row>
    <row r="19" spans="1:10" ht="15" customHeight="1" x14ac:dyDescent="0.2">
      <c r="A19" s="181">
        <v>8</v>
      </c>
      <c r="B19" s="181" t="s">
        <v>297</v>
      </c>
      <c r="C19" s="182">
        <v>47</v>
      </c>
      <c r="D19" s="183">
        <v>363</v>
      </c>
      <c r="E19" s="181">
        <v>2.62</v>
      </c>
      <c r="F19" s="181">
        <v>87</v>
      </c>
      <c r="G19" s="181">
        <v>76.31</v>
      </c>
      <c r="H19">
        <v>114</v>
      </c>
      <c r="I19">
        <v>9.5</v>
      </c>
      <c r="J19">
        <v>4</v>
      </c>
    </row>
    <row r="20" spans="1:10" ht="15" customHeight="1" x14ac:dyDescent="0.2">
      <c r="A20" s="181">
        <v>19</v>
      </c>
      <c r="B20" s="181" t="s">
        <v>308</v>
      </c>
      <c r="C20" s="181">
        <v>49</v>
      </c>
      <c r="D20" s="183">
        <v>355</v>
      </c>
      <c r="E20" s="181">
        <v>2.56</v>
      </c>
    </row>
    <row r="21" spans="1:10" ht="15" customHeight="1" x14ac:dyDescent="0.2">
      <c r="A21" s="181">
        <v>16</v>
      </c>
      <c r="B21" s="181" t="s">
        <v>305</v>
      </c>
      <c r="C21" s="182">
        <v>53</v>
      </c>
      <c r="D21" s="183">
        <v>342</v>
      </c>
      <c r="E21" s="181">
        <v>2.4700000000000002</v>
      </c>
      <c r="F21" s="181">
        <v>98</v>
      </c>
      <c r="G21" s="181">
        <v>72.05</v>
      </c>
      <c r="H21" s="181">
        <v>136</v>
      </c>
      <c r="I21" s="181">
        <v>6.18</v>
      </c>
      <c r="J21" s="181">
        <v>4</v>
      </c>
    </row>
    <row r="22" spans="1:10" ht="15" customHeight="1" x14ac:dyDescent="0.2">
      <c r="A22" s="181">
        <v>30</v>
      </c>
      <c r="B22" s="181" t="s">
        <v>317</v>
      </c>
      <c r="C22" s="182">
        <v>39</v>
      </c>
      <c r="D22" s="183">
        <v>336</v>
      </c>
      <c r="E22" s="181">
        <v>2.4300000000000002</v>
      </c>
      <c r="F22" s="181">
        <v>33</v>
      </c>
      <c r="G22" s="181">
        <v>84.61</v>
      </c>
      <c r="H22">
        <v>39</v>
      </c>
      <c r="I22">
        <v>35.130000000000003</v>
      </c>
      <c r="J22" s="181">
        <v>1</v>
      </c>
    </row>
    <row r="23" spans="1:10" ht="15" customHeight="1" x14ac:dyDescent="0.2">
      <c r="A23" s="181">
        <v>21</v>
      </c>
      <c r="B23" s="181" t="s">
        <v>310</v>
      </c>
      <c r="C23" s="182">
        <v>41</v>
      </c>
      <c r="D23" s="183">
        <v>310</v>
      </c>
      <c r="E23" s="181">
        <v>2.2400000000000002</v>
      </c>
      <c r="F23" s="181">
        <v>39</v>
      </c>
      <c r="G23" s="181">
        <v>73.58</v>
      </c>
      <c r="H23">
        <v>53</v>
      </c>
      <c r="I23">
        <v>13.25</v>
      </c>
      <c r="J23">
        <v>2</v>
      </c>
    </row>
    <row r="24" spans="1:10" ht="15" customHeight="1" x14ac:dyDescent="0.2">
      <c r="A24" s="181">
        <v>20</v>
      </c>
      <c r="B24" s="181" t="s">
        <v>309</v>
      </c>
      <c r="C24" s="182">
        <v>48</v>
      </c>
      <c r="D24" s="183">
        <v>265</v>
      </c>
      <c r="E24" s="181">
        <v>1.91</v>
      </c>
      <c r="F24" s="181">
        <v>31</v>
      </c>
      <c r="G24" s="181">
        <v>72.09</v>
      </c>
      <c r="H24">
        <v>43</v>
      </c>
      <c r="I24">
        <v>10.07</v>
      </c>
      <c r="J24">
        <v>3</v>
      </c>
    </row>
    <row r="25" spans="1:10" ht="15" customHeight="1" x14ac:dyDescent="0.2">
      <c r="A25" s="181">
        <v>22</v>
      </c>
      <c r="B25" s="181" t="s">
        <v>311</v>
      </c>
      <c r="C25" s="181">
        <v>58</v>
      </c>
      <c r="D25" s="183">
        <v>248</v>
      </c>
      <c r="E25" s="181">
        <v>1.79</v>
      </c>
      <c r="F25" s="181">
        <v>140</v>
      </c>
      <c r="G25" s="181">
        <v>36.549999999999997</v>
      </c>
      <c r="H25">
        <v>383</v>
      </c>
      <c r="I25">
        <v>10.68</v>
      </c>
      <c r="J25">
        <v>3</v>
      </c>
    </row>
    <row r="26" spans="1:10" ht="15" customHeight="1" x14ac:dyDescent="0.2">
      <c r="A26" s="181">
        <v>18</v>
      </c>
      <c r="B26" s="181" t="s">
        <v>307</v>
      </c>
      <c r="C26" s="181">
        <v>48</v>
      </c>
      <c r="D26" s="183">
        <v>242</v>
      </c>
      <c r="E26" s="181">
        <v>1.75</v>
      </c>
    </row>
    <row r="27" spans="1:10" ht="15" customHeight="1" x14ac:dyDescent="0.2">
      <c r="A27" s="181">
        <v>27</v>
      </c>
      <c r="B27" s="181" t="s">
        <v>316</v>
      </c>
      <c r="C27" s="182">
        <v>50</v>
      </c>
      <c r="D27" s="183">
        <v>225</v>
      </c>
      <c r="E27" s="181">
        <v>1.62</v>
      </c>
      <c r="F27" s="181">
        <v>19</v>
      </c>
      <c r="G27" s="181">
        <v>79.16</v>
      </c>
      <c r="H27">
        <v>24</v>
      </c>
      <c r="I27">
        <v>19.2</v>
      </c>
      <c r="J27">
        <v>2</v>
      </c>
    </row>
    <row r="28" spans="1:10" ht="15" customHeight="1" x14ac:dyDescent="0.2">
      <c r="A28" s="181">
        <v>32</v>
      </c>
      <c r="B28" s="181" t="s">
        <v>319</v>
      </c>
      <c r="C28" s="181">
        <v>48</v>
      </c>
      <c r="D28" s="183">
        <v>215</v>
      </c>
      <c r="E28" s="181">
        <v>1.55</v>
      </c>
    </row>
    <row r="29" spans="1:10" ht="15" customHeight="1" x14ac:dyDescent="0.2">
      <c r="A29" s="181">
        <v>33</v>
      </c>
      <c r="B29" s="181" t="s">
        <v>320</v>
      </c>
      <c r="C29" s="182">
        <v>48</v>
      </c>
      <c r="D29" s="183">
        <v>204</v>
      </c>
      <c r="E29" s="181">
        <v>1.47</v>
      </c>
      <c r="F29" s="181">
        <v>4</v>
      </c>
      <c r="G29" s="181">
        <v>25</v>
      </c>
      <c r="H29">
        <v>16</v>
      </c>
      <c r="I29">
        <v>2.85</v>
      </c>
      <c r="J29" s="181">
        <v>8</v>
      </c>
    </row>
    <row r="30" spans="1:10" ht="15" customHeight="1" x14ac:dyDescent="0.2">
      <c r="A30" s="181">
        <v>9</v>
      </c>
      <c r="B30" s="181" t="s">
        <v>298</v>
      </c>
      <c r="C30" s="181">
        <v>48</v>
      </c>
      <c r="D30" s="183">
        <v>197</v>
      </c>
      <c r="E30" s="181">
        <v>1.42</v>
      </c>
    </row>
    <row r="31" spans="1:10" ht="15" customHeight="1" x14ac:dyDescent="0.2">
      <c r="A31" s="181">
        <v>39</v>
      </c>
      <c r="B31" s="181" t="s">
        <v>326</v>
      </c>
      <c r="C31" s="182">
        <v>38</v>
      </c>
      <c r="D31" s="183">
        <v>184</v>
      </c>
      <c r="E31" s="181">
        <v>1.33</v>
      </c>
      <c r="F31" s="181">
        <v>26</v>
      </c>
      <c r="G31" s="181">
        <v>86.66</v>
      </c>
      <c r="H31">
        <v>30</v>
      </c>
      <c r="I31">
        <v>20</v>
      </c>
      <c r="J31">
        <v>2</v>
      </c>
    </row>
    <row r="32" spans="1:10" ht="15" customHeight="1" x14ac:dyDescent="0.2">
      <c r="A32" s="181">
        <v>40</v>
      </c>
      <c r="B32" s="181" t="s">
        <v>327</v>
      </c>
      <c r="C32" s="181">
        <v>57</v>
      </c>
      <c r="D32" s="183">
        <v>170</v>
      </c>
      <c r="E32" s="181">
        <v>1.22</v>
      </c>
    </row>
    <row r="33" spans="1:10" ht="15" customHeight="1" x14ac:dyDescent="0.2">
      <c r="A33" s="181">
        <v>45</v>
      </c>
      <c r="B33" s="181" t="s">
        <v>332</v>
      </c>
      <c r="C33" s="182">
        <v>32</v>
      </c>
      <c r="D33" s="183">
        <v>168</v>
      </c>
      <c r="E33" s="181">
        <v>1.21</v>
      </c>
      <c r="F33" s="181">
        <v>32</v>
      </c>
      <c r="G33" s="181">
        <v>71.11</v>
      </c>
      <c r="H33">
        <v>45</v>
      </c>
      <c r="I33">
        <v>8.1</v>
      </c>
      <c r="J33" s="181">
        <v>4</v>
      </c>
    </row>
    <row r="34" spans="1:10" ht="15" customHeight="1" x14ac:dyDescent="0.2">
      <c r="A34" s="181">
        <v>12</v>
      </c>
      <c r="B34" s="181" t="s">
        <v>301</v>
      </c>
      <c r="C34" s="181">
        <v>46</v>
      </c>
      <c r="D34" s="183">
        <v>161</v>
      </c>
      <c r="E34" s="181">
        <v>1.1599999999999999</v>
      </c>
    </row>
    <row r="35" spans="1:10" ht="15" customHeight="1" x14ac:dyDescent="0.2">
      <c r="A35" s="181">
        <v>28</v>
      </c>
      <c r="B35" s="181" t="s">
        <v>365</v>
      </c>
      <c r="C35" s="181">
        <v>50</v>
      </c>
      <c r="D35" s="183">
        <v>159</v>
      </c>
      <c r="E35" s="181">
        <v>1.1499999999999999</v>
      </c>
    </row>
    <row r="36" spans="1:10" ht="15" customHeight="1" x14ac:dyDescent="0.2">
      <c r="A36" s="181">
        <v>55</v>
      </c>
      <c r="B36" s="181" t="s">
        <v>342</v>
      </c>
      <c r="C36" s="181">
        <v>55</v>
      </c>
      <c r="D36" s="183">
        <v>153</v>
      </c>
      <c r="E36" s="181">
        <v>1.1000000000000001</v>
      </c>
    </row>
    <row r="37" spans="1:10" ht="15" customHeight="1" x14ac:dyDescent="0.2">
      <c r="A37" s="181">
        <v>24</v>
      </c>
      <c r="B37" s="181" t="s">
        <v>313</v>
      </c>
      <c r="C37" s="182">
        <v>63</v>
      </c>
      <c r="D37" s="183">
        <v>151</v>
      </c>
      <c r="E37" s="181">
        <v>1.0900000000000001</v>
      </c>
      <c r="F37" s="181">
        <v>31</v>
      </c>
      <c r="G37" s="181">
        <v>58.49</v>
      </c>
      <c r="H37">
        <v>53</v>
      </c>
      <c r="I37">
        <v>6.55</v>
      </c>
      <c r="J37">
        <v>3</v>
      </c>
    </row>
    <row r="38" spans="1:10" ht="15" customHeight="1" x14ac:dyDescent="0.2">
      <c r="A38" s="181">
        <v>23</v>
      </c>
      <c r="B38" s="181" t="s">
        <v>312</v>
      </c>
      <c r="C38" s="181">
        <v>37</v>
      </c>
      <c r="D38" s="183">
        <v>146</v>
      </c>
      <c r="E38" s="181">
        <v>1.05</v>
      </c>
    </row>
    <row r="39" spans="1:10" ht="15" customHeight="1" x14ac:dyDescent="0.2">
      <c r="A39" s="181">
        <v>35</v>
      </c>
      <c r="B39" s="181" t="s">
        <v>322</v>
      </c>
      <c r="C39" s="181">
        <v>50</v>
      </c>
      <c r="D39" s="183">
        <v>143</v>
      </c>
      <c r="E39" s="181">
        <v>1.03</v>
      </c>
    </row>
    <row r="40" spans="1:10" ht="15" customHeight="1" x14ac:dyDescent="0.2">
      <c r="A40" s="181">
        <v>11</v>
      </c>
      <c r="B40" s="181" t="s">
        <v>300</v>
      </c>
      <c r="C40" s="181">
        <v>47</v>
      </c>
      <c r="D40" s="183">
        <v>140</v>
      </c>
      <c r="E40" s="181">
        <v>1.01</v>
      </c>
    </row>
    <row r="41" spans="1:10" ht="15" customHeight="1" x14ac:dyDescent="0.2">
      <c r="A41" s="181">
        <v>26</v>
      </c>
      <c r="B41" s="181" t="s">
        <v>315</v>
      </c>
      <c r="C41" s="181">
        <v>44</v>
      </c>
      <c r="D41" s="183">
        <v>139</v>
      </c>
      <c r="E41" s="181">
        <v>1</v>
      </c>
    </row>
    <row r="42" spans="1:10" ht="15" customHeight="1" x14ac:dyDescent="0.2">
      <c r="A42" s="181">
        <v>34</v>
      </c>
      <c r="B42" s="181" t="s">
        <v>321</v>
      </c>
      <c r="C42" s="181">
        <v>34</v>
      </c>
      <c r="D42" s="183">
        <v>138</v>
      </c>
      <c r="E42" s="181">
        <v>0.99</v>
      </c>
    </row>
    <row r="43" spans="1:10" ht="15" customHeight="1" x14ac:dyDescent="0.2">
      <c r="A43" s="181">
        <v>47</v>
      </c>
      <c r="B43" s="181" t="s">
        <v>334</v>
      </c>
      <c r="C43" s="181">
        <v>44</v>
      </c>
      <c r="D43" s="183">
        <v>136</v>
      </c>
      <c r="E43" s="181">
        <v>0.98</v>
      </c>
    </row>
    <row r="44" spans="1:10" ht="15" customHeight="1" x14ac:dyDescent="0.2">
      <c r="A44" s="181">
        <v>41</v>
      </c>
      <c r="B44" s="181" t="s">
        <v>328</v>
      </c>
      <c r="C44" s="181">
        <v>39</v>
      </c>
      <c r="D44" s="183">
        <v>133</v>
      </c>
      <c r="E44" s="181">
        <v>0.96</v>
      </c>
    </row>
    <row r="45" spans="1:10" ht="15" customHeight="1" x14ac:dyDescent="0.2">
      <c r="A45" s="181">
        <v>6</v>
      </c>
      <c r="B45" s="181" t="s">
        <v>295</v>
      </c>
      <c r="C45" s="181">
        <v>67</v>
      </c>
      <c r="D45" s="183">
        <v>131</v>
      </c>
      <c r="E45" s="181">
        <v>0.94</v>
      </c>
    </row>
    <row r="46" spans="1:10" ht="15" customHeight="1" x14ac:dyDescent="0.2">
      <c r="A46" s="181">
        <v>54</v>
      </c>
      <c r="B46" s="181" t="s">
        <v>341</v>
      </c>
      <c r="C46" s="182">
        <v>53</v>
      </c>
      <c r="D46" s="183">
        <v>126</v>
      </c>
      <c r="E46" s="181">
        <v>0.91</v>
      </c>
      <c r="F46" s="181">
        <v>27</v>
      </c>
      <c r="G46" s="181">
        <v>35.06</v>
      </c>
      <c r="H46">
        <v>77</v>
      </c>
      <c r="I46">
        <v>7.23</v>
      </c>
      <c r="J46">
        <v>5</v>
      </c>
    </row>
    <row r="47" spans="1:10" ht="15" customHeight="1" x14ac:dyDescent="0.2">
      <c r="A47" s="181">
        <v>36</v>
      </c>
      <c r="B47" s="181" t="s">
        <v>323</v>
      </c>
      <c r="C47" s="182">
        <v>47</v>
      </c>
      <c r="D47" s="183">
        <v>124</v>
      </c>
      <c r="E47" s="181">
        <v>0.89</v>
      </c>
      <c r="F47" s="181">
        <v>10</v>
      </c>
      <c r="G47" s="181">
        <v>71.42</v>
      </c>
      <c r="H47">
        <v>14</v>
      </c>
      <c r="I47">
        <v>14.43</v>
      </c>
      <c r="J47">
        <v>3</v>
      </c>
    </row>
    <row r="48" spans="1:10" ht="15" customHeight="1" x14ac:dyDescent="0.2">
      <c r="A48" s="181">
        <v>48</v>
      </c>
      <c r="B48" s="181" t="s">
        <v>335</v>
      </c>
      <c r="C48" s="182">
        <v>57</v>
      </c>
      <c r="D48" s="183">
        <v>123</v>
      </c>
      <c r="E48" s="181">
        <v>0.88</v>
      </c>
      <c r="F48" s="181">
        <v>34</v>
      </c>
      <c r="G48" s="181">
        <v>53.12</v>
      </c>
      <c r="H48">
        <v>64</v>
      </c>
      <c r="I48">
        <v>4.08</v>
      </c>
      <c r="J48">
        <v>5</v>
      </c>
    </row>
    <row r="49" spans="1:10" ht="15" customHeight="1" x14ac:dyDescent="0.2">
      <c r="A49" s="181">
        <v>50</v>
      </c>
      <c r="B49" s="181" t="s">
        <v>337</v>
      </c>
      <c r="C49" s="181">
        <v>53</v>
      </c>
      <c r="D49" s="183">
        <v>109</v>
      </c>
      <c r="E49" s="181">
        <v>0.78</v>
      </c>
    </row>
    <row r="50" spans="1:10" ht="15" customHeight="1" x14ac:dyDescent="0.2">
      <c r="A50" s="181">
        <v>31</v>
      </c>
      <c r="B50" s="181" t="s">
        <v>318</v>
      </c>
      <c r="C50" s="181">
        <v>47</v>
      </c>
      <c r="D50" s="183">
        <v>98</v>
      </c>
      <c r="E50" s="181">
        <v>0.7</v>
      </c>
    </row>
    <row r="51" spans="1:10" ht="15" customHeight="1" x14ac:dyDescent="0.2">
      <c r="A51" s="181">
        <v>37</v>
      </c>
      <c r="B51" s="181" t="s">
        <v>324</v>
      </c>
      <c r="C51" s="181">
        <v>40</v>
      </c>
      <c r="D51" s="183">
        <v>97</v>
      </c>
      <c r="E51" s="181">
        <v>0.7</v>
      </c>
    </row>
    <row r="52" spans="1:10" ht="15" customHeight="1" x14ac:dyDescent="0.2">
      <c r="A52" s="181">
        <v>61</v>
      </c>
      <c r="B52" s="181" t="s">
        <v>348</v>
      </c>
      <c r="C52" s="182">
        <v>49</v>
      </c>
      <c r="D52" s="183">
        <v>88</v>
      </c>
      <c r="E52" s="181">
        <v>0.63</v>
      </c>
      <c r="F52" s="181">
        <v>22</v>
      </c>
      <c r="G52" s="181">
        <v>70.959999999999994</v>
      </c>
      <c r="H52">
        <v>31</v>
      </c>
      <c r="I52">
        <v>11.65</v>
      </c>
      <c r="J52">
        <v>3</v>
      </c>
    </row>
    <row r="53" spans="1:10" ht="15" customHeight="1" x14ac:dyDescent="0.2">
      <c r="A53" s="181">
        <v>49</v>
      </c>
      <c r="B53" s="181" t="s">
        <v>336</v>
      </c>
      <c r="C53" s="181">
        <v>50</v>
      </c>
      <c r="D53" s="183">
        <v>86</v>
      </c>
      <c r="E53" s="181">
        <v>0.62</v>
      </c>
    </row>
    <row r="54" spans="1:10" ht="15" customHeight="1" x14ac:dyDescent="0.2">
      <c r="A54" s="181">
        <v>58</v>
      </c>
      <c r="B54" s="181" t="s">
        <v>345</v>
      </c>
      <c r="C54" s="182">
        <v>53</v>
      </c>
      <c r="D54" s="183">
        <v>81</v>
      </c>
      <c r="E54" s="181">
        <v>0.57999999999999996</v>
      </c>
      <c r="F54" s="181">
        <v>10</v>
      </c>
      <c r="G54" s="181">
        <v>40</v>
      </c>
      <c r="H54">
        <v>25</v>
      </c>
      <c r="I54">
        <v>7.88</v>
      </c>
      <c r="J54">
        <v>5</v>
      </c>
    </row>
    <row r="55" spans="1:10" ht="15" customHeight="1" x14ac:dyDescent="0.2">
      <c r="A55" s="181">
        <v>62</v>
      </c>
      <c r="B55" s="181" t="s">
        <v>349</v>
      </c>
      <c r="C55" s="181">
        <v>27</v>
      </c>
      <c r="D55" s="183">
        <v>81</v>
      </c>
      <c r="E55" s="181">
        <v>0.57999999999999996</v>
      </c>
      <c r="G55" s="181"/>
    </row>
    <row r="56" spans="1:10" ht="15" customHeight="1" x14ac:dyDescent="0.2">
      <c r="A56" s="181">
        <v>15</v>
      </c>
      <c r="B56" s="181" t="s">
        <v>304</v>
      </c>
      <c r="C56" s="181">
        <v>53</v>
      </c>
      <c r="D56" s="183">
        <v>78</v>
      </c>
      <c r="E56" s="181">
        <v>0.56000000000000005</v>
      </c>
    </row>
    <row r="57" spans="1:10" ht="15" customHeight="1" x14ac:dyDescent="0.2">
      <c r="A57" s="181">
        <v>52</v>
      </c>
      <c r="B57" s="181" t="s">
        <v>339</v>
      </c>
      <c r="C57" s="181">
        <v>57</v>
      </c>
      <c r="D57" s="183">
        <v>71</v>
      </c>
      <c r="E57" s="181">
        <v>0.51</v>
      </c>
    </row>
    <row r="58" spans="1:10" ht="15" customHeight="1" x14ac:dyDescent="0.2">
      <c r="A58" s="181">
        <v>69</v>
      </c>
      <c r="B58" s="181" t="s">
        <v>356</v>
      </c>
      <c r="C58" s="181">
        <v>44</v>
      </c>
      <c r="D58" s="183">
        <v>69</v>
      </c>
      <c r="E58" s="181">
        <v>0.49</v>
      </c>
    </row>
    <row r="59" spans="1:10" ht="15" customHeight="1" x14ac:dyDescent="0.2">
      <c r="A59" s="181">
        <v>59</v>
      </c>
      <c r="B59" s="181" t="s">
        <v>346</v>
      </c>
      <c r="C59" s="181">
        <v>30</v>
      </c>
      <c r="D59" s="183">
        <v>63</v>
      </c>
      <c r="E59" s="181">
        <v>0.45</v>
      </c>
    </row>
    <row r="60" spans="1:10" ht="15" customHeight="1" x14ac:dyDescent="0.2">
      <c r="A60" s="181">
        <v>44</v>
      </c>
      <c r="B60" s="181" t="s">
        <v>331</v>
      </c>
      <c r="C60" s="181">
        <v>34</v>
      </c>
      <c r="D60" s="183">
        <v>62</v>
      </c>
      <c r="E60" s="181">
        <v>0.44</v>
      </c>
    </row>
    <row r="61" spans="1:10" ht="15" customHeight="1" x14ac:dyDescent="0.2">
      <c r="A61" s="181">
        <v>53</v>
      </c>
      <c r="B61" s="181" t="s">
        <v>340</v>
      </c>
      <c r="C61" s="181">
        <v>47</v>
      </c>
      <c r="D61" s="183">
        <v>58</v>
      </c>
      <c r="E61" s="181">
        <v>0.41</v>
      </c>
    </row>
    <row r="62" spans="1:10" ht="15" customHeight="1" x14ac:dyDescent="0.2">
      <c r="A62" s="181">
        <v>42</v>
      </c>
      <c r="B62" s="181" t="s">
        <v>329</v>
      </c>
      <c r="C62" s="182">
        <v>45</v>
      </c>
      <c r="D62" s="183">
        <v>57</v>
      </c>
      <c r="E62" s="181">
        <v>0.41</v>
      </c>
      <c r="F62" s="181">
        <v>14</v>
      </c>
      <c r="G62" s="181">
        <v>63.63</v>
      </c>
      <c r="H62">
        <v>22</v>
      </c>
      <c r="I62">
        <v>8.33</v>
      </c>
      <c r="J62">
        <v>4</v>
      </c>
    </row>
    <row r="63" spans="1:10" ht="15" customHeight="1" x14ac:dyDescent="0.2">
      <c r="A63" s="181">
        <v>46</v>
      </c>
      <c r="B63" s="181" t="s">
        <v>333</v>
      </c>
      <c r="C63" s="181">
        <v>47</v>
      </c>
      <c r="D63" s="183">
        <v>53</v>
      </c>
      <c r="E63" s="181">
        <v>0.38</v>
      </c>
    </row>
    <row r="64" spans="1:10" ht="15" customHeight="1" x14ac:dyDescent="0.2">
      <c r="A64" s="181">
        <v>70</v>
      </c>
      <c r="B64" s="181" t="s">
        <v>357</v>
      </c>
      <c r="C64" s="181">
        <v>50</v>
      </c>
      <c r="D64" s="183">
        <v>52</v>
      </c>
      <c r="E64" s="181">
        <v>0</v>
      </c>
    </row>
    <row r="65" spans="1:10" ht="15" customHeight="1" x14ac:dyDescent="0.2">
      <c r="A65" s="181">
        <v>38</v>
      </c>
      <c r="B65" s="181" t="s">
        <v>325</v>
      </c>
      <c r="C65" s="181">
        <v>38</v>
      </c>
      <c r="D65" s="183">
        <v>47</v>
      </c>
      <c r="E65" s="181">
        <v>0.34</v>
      </c>
    </row>
    <row r="66" spans="1:10" ht="15" customHeight="1" x14ac:dyDescent="0.2">
      <c r="A66" s="181">
        <v>51</v>
      </c>
      <c r="B66" s="181" t="s">
        <v>338</v>
      </c>
      <c r="C66" s="182">
        <v>61</v>
      </c>
      <c r="D66" s="183">
        <v>47</v>
      </c>
      <c r="E66" s="181">
        <v>0.34</v>
      </c>
      <c r="F66" s="181">
        <v>6</v>
      </c>
      <c r="G66" s="181">
        <v>50</v>
      </c>
      <c r="H66">
        <v>12</v>
      </c>
      <c r="I66">
        <v>12.76</v>
      </c>
      <c r="J66">
        <v>3</v>
      </c>
    </row>
    <row r="67" spans="1:10" ht="15" customHeight="1" x14ac:dyDescent="0.2">
      <c r="A67" s="181">
        <v>43</v>
      </c>
      <c r="B67" s="181" t="s">
        <v>330</v>
      </c>
      <c r="C67" s="181">
        <v>48</v>
      </c>
      <c r="D67" s="183">
        <v>45</v>
      </c>
      <c r="E67" s="181">
        <v>0.32</v>
      </c>
      <c r="F67" s="181">
        <v>9</v>
      </c>
      <c r="G67" s="181">
        <v>75</v>
      </c>
      <c r="H67">
        <v>12</v>
      </c>
      <c r="I67">
        <v>8.6300000000000008</v>
      </c>
      <c r="J67">
        <v>3</v>
      </c>
    </row>
    <row r="68" spans="1:10" ht="15" customHeight="1" x14ac:dyDescent="0.2">
      <c r="A68" s="181">
        <v>64</v>
      </c>
      <c r="B68" s="181" t="s">
        <v>351</v>
      </c>
      <c r="C68" s="182">
        <v>51</v>
      </c>
      <c r="D68" s="183">
        <v>44</v>
      </c>
      <c r="E68" s="181">
        <v>0.31</v>
      </c>
    </row>
    <row r="69" spans="1:10" ht="15" customHeight="1" x14ac:dyDescent="0.2">
      <c r="A69" s="181">
        <v>56</v>
      </c>
      <c r="B69" s="181" t="s">
        <v>343</v>
      </c>
      <c r="C69" s="181">
        <v>36</v>
      </c>
      <c r="D69" s="183">
        <v>42</v>
      </c>
      <c r="E69" s="181">
        <v>0.3</v>
      </c>
    </row>
    <row r="70" spans="1:10" ht="15" customHeight="1" x14ac:dyDescent="0.2">
      <c r="A70" s="181">
        <v>65</v>
      </c>
      <c r="B70" s="181" t="s">
        <v>352</v>
      </c>
      <c r="C70" s="181">
        <v>30</v>
      </c>
      <c r="D70" s="183">
        <v>40</v>
      </c>
      <c r="E70" s="181">
        <v>0.28000000000000003</v>
      </c>
    </row>
    <row r="71" spans="1:10" ht="15" customHeight="1" x14ac:dyDescent="0.2">
      <c r="A71" s="181">
        <v>68</v>
      </c>
      <c r="B71" s="181" t="s">
        <v>355</v>
      </c>
      <c r="C71" s="181">
        <v>59</v>
      </c>
      <c r="D71" s="183">
        <v>40</v>
      </c>
      <c r="E71" s="181">
        <v>0.28000000000000003</v>
      </c>
    </row>
    <row r="72" spans="1:10" ht="15" customHeight="1" x14ac:dyDescent="0.2">
      <c r="A72" s="181">
        <v>63</v>
      </c>
      <c r="B72" s="181" t="s">
        <v>350</v>
      </c>
      <c r="C72" s="181">
        <v>36</v>
      </c>
      <c r="D72" s="183">
        <v>27</v>
      </c>
      <c r="E72" s="181">
        <v>0.19</v>
      </c>
    </row>
    <row r="73" spans="1:10" ht="15" customHeight="1" x14ac:dyDescent="0.2">
      <c r="A73" s="181">
        <v>67</v>
      </c>
      <c r="B73" s="181" t="s">
        <v>354</v>
      </c>
      <c r="C73" s="181">
        <v>49</v>
      </c>
      <c r="D73" s="183">
        <v>24</v>
      </c>
      <c r="E73" s="181">
        <v>0.17</v>
      </c>
    </row>
    <row r="74" spans="1:10" ht="15" customHeight="1" x14ac:dyDescent="0.2">
      <c r="A74" s="181">
        <v>57</v>
      </c>
      <c r="B74" s="181" t="s">
        <v>344</v>
      </c>
      <c r="C74" s="181">
        <v>36</v>
      </c>
      <c r="D74" s="183">
        <v>21</v>
      </c>
      <c r="E74" s="181">
        <v>0.15</v>
      </c>
    </row>
    <row r="75" spans="1:10" ht="15" customHeight="1" x14ac:dyDescent="0.2">
      <c r="A75" s="181">
        <v>66</v>
      </c>
      <c r="B75" s="181" t="s">
        <v>353</v>
      </c>
      <c r="C75" s="181">
        <v>48</v>
      </c>
      <c r="D75" s="183">
        <v>21</v>
      </c>
      <c r="E75" s="181">
        <v>0.15</v>
      </c>
    </row>
    <row r="76" spans="1:10" ht="15" customHeight="1" x14ac:dyDescent="0.2">
      <c r="A76" s="181">
        <v>60</v>
      </c>
      <c r="B76" s="181" t="s">
        <v>347</v>
      </c>
      <c r="C76" s="181">
        <v>41</v>
      </c>
      <c r="D76" s="183">
        <v>18</v>
      </c>
      <c r="E76" s="181">
        <v>0.13</v>
      </c>
    </row>
  </sheetData>
  <sortState ref="A7:XFD76">
    <sortCondition descending="1" ref="D7:D76"/>
  </sortState>
  <mergeCells count="9">
    <mergeCell ref="D6:E6"/>
    <mergeCell ref="F6:G6"/>
    <mergeCell ref="H6:I6"/>
    <mergeCell ref="A1:C1"/>
    <mergeCell ref="D1:E1"/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/>
  </sheetViews>
  <sheetFormatPr defaultRowHeight="12.75" x14ac:dyDescent="0.2"/>
  <cols>
    <col min="1" max="1" width="27.85546875" style="1" customWidth="1"/>
    <col min="2" max="2" width="4" style="1" customWidth="1"/>
    <col min="3" max="3" width="4.85546875" style="1" customWidth="1"/>
    <col min="4" max="4" width="5.5703125" style="1" customWidth="1"/>
    <col min="5" max="5" width="5" style="1" customWidth="1"/>
    <col min="6" max="6" width="4" style="1" customWidth="1"/>
    <col min="7" max="7" width="5.42578125" style="1" customWidth="1"/>
    <col min="8" max="8" width="5.5703125" style="1" customWidth="1"/>
    <col min="9" max="9" width="5.42578125" style="1" customWidth="1"/>
    <col min="10" max="10" width="5" style="1" customWidth="1"/>
    <col min="11" max="11" width="5.42578125" style="1" customWidth="1"/>
    <col min="12" max="12" width="5" style="1" customWidth="1"/>
    <col min="13" max="13" width="5.42578125" style="1" customWidth="1"/>
    <col min="14" max="14" width="5.5703125" style="1" customWidth="1"/>
    <col min="15" max="15" width="5.42578125" style="1" customWidth="1"/>
    <col min="16" max="16" width="3.85546875" style="1" customWidth="1"/>
    <col min="17" max="17" width="5.42578125" style="1" customWidth="1"/>
    <col min="18" max="18" width="4" style="1" customWidth="1"/>
    <col min="19" max="19" width="5.42578125" style="1" customWidth="1"/>
    <col min="20" max="20" width="4" style="1" customWidth="1"/>
    <col min="21" max="21" width="5.42578125" style="1" customWidth="1"/>
    <col min="22" max="22" width="4" style="1" customWidth="1"/>
    <col min="23" max="23" width="5.42578125" style="1" customWidth="1"/>
    <col min="24" max="24" width="4.5703125" style="1" customWidth="1"/>
    <col min="25" max="25" width="5.42578125" style="1" customWidth="1"/>
    <col min="26" max="26" width="4.85546875" style="1" customWidth="1"/>
    <col min="27" max="27" width="5.42578125" style="1" customWidth="1"/>
    <col min="28" max="28" width="4.5703125" style="1" customWidth="1"/>
    <col min="29" max="29" width="5.42578125" style="1" customWidth="1"/>
    <col min="30" max="30" width="5.28515625" style="1" customWidth="1"/>
    <col min="31" max="31" width="5.42578125" style="1" customWidth="1"/>
    <col min="32" max="32" width="6.42578125" style="1" customWidth="1"/>
    <col min="33" max="33" width="5.42578125" style="1" customWidth="1"/>
    <col min="34" max="34" width="8.85546875" style="1" customWidth="1"/>
    <col min="35" max="35" width="7.140625" style="1" customWidth="1"/>
    <col min="36" max="36" width="9" style="2" customWidth="1"/>
    <col min="37" max="37" width="7" style="1" customWidth="1"/>
    <col min="38" max="16384" width="9.140625" style="1"/>
  </cols>
  <sheetData>
    <row r="1" spans="1:37" ht="89.25" customHeight="1" x14ac:dyDescent="0.2">
      <c r="A1" s="38">
        <v>2004</v>
      </c>
      <c r="B1" s="204" t="s">
        <v>0</v>
      </c>
      <c r="C1" s="205"/>
      <c r="D1" s="204" t="s">
        <v>1</v>
      </c>
      <c r="E1" s="205"/>
      <c r="F1" s="204" t="s">
        <v>2</v>
      </c>
      <c r="G1" s="205"/>
      <c r="H1" s="204" t="s">
        <v>3</v>
      </c>
      <c r="I1" s="205"/>
      <c r="J1" s="204" t="s">
        <v>4</v>
      </c>
      <c r="K1" s="205"/>
      <c r="L1" s="204" t="s">
        <v>11</v>
      </c>
      <c r="M1" s="205"/>
      <c r="N1" s="204" t="s">
        <v>5</v>
      </c>
      <c r="O1" s="205"/>
      <c r="P1" s="204" t="s">
        <v>6</v>
      </c>
      <c r="Q1" s="205"/>
      <c r="R1" s="204" t="s">
        <v>7</v>
      </c>
      <c r="S1" s="205"/>
      <c r="T1" s="204" t="s">
        <v>8</v>
      </c>
      <c r="U1" s="206"/>
      <c r="V1" s="207" t="s">
        <v>9</v>
      </c>
      <c r="W1" s="208"/>
      <c r="X1" s="213" t="s">
        <v>10</v>
      </c>
      <c r="Y1" s="213"/>
      <c r="Z1" s="211" t="s">
        <v>12</v>
      </c>
      <c r="AA1" s="212"/>
      <c r="AB1" s="211" t="s">
        <v>13</v>
      </c>
      <c r="AC1" s="212"/>
      <c r="AD1" s="214" t="s">
        <v>14</v>
      </c>
      <c r="AE1" s="215"/>
      <c r="AF1" s="211" t="s">
        <v>32</v>
      </c>
      <c r="AG1" s="212"/>
      <c r="AH1" s="216" t="s">
        <v>33</v>
      </c>
      <c r="AI1" s="217"/>
      <c r="AJ1" s="209" t="s">
        <v>34</v>
      </c>
      <c r="AK1" s="210"/>
    </row>
    <row r="2" spans="1:37" ht="15" customHeight="1" x14ac:dyDescent="0.2">
      <c r="A2" s="31" t="s">
        <v>26</v>
      </c>
      <c r="B2" s="3" t="s">
        <v>25</v>
      </c>
      <c r="C2" s="4" t="s">
        <v>23</v>
      </c>
      <c r="D2" s="3" t="s">
        <v>25</v>
      </c>
      <c r="E2" s="4" t="s">
        <v>23</v>
      </c>
      <c r="F2" s="3" t="s">
        <v>25</v>
      </c>
      <c r="G2" s="4" t="s">
        <v>23</v>
      </c>
      <c r="H2" s="3" t="s">
        <v>25</v>
      </c>
      <c r="I2" s="4" t="s">
        <v>23</v>
      </c>
      <c r="J2" s="3" t="s">
        <v>25</v>
      </c>
      <c r="K2" s="4" t="s">
        <v>23</v>
      </c>
      <c r="L2" s="3" t="s">
        <v>25</v>
      </c>
      <c r="M2" s="11" t="s">
        <v>23</v>
      </c>
      <c r="N2" s="3" t="s">
        <v>25</v>
      </c>
      <c r="O2" s="11" t="s">
        <v>23</v>
      </c>
      <c r="P2" s="3" t="s">
        <v>25</v>
      </c>
      <c r="Q2" s="4" t="s">
        <v>23</v>
      </c>
      <c r="R2" s="3" t="s">
        <v>25</v>
      </c>
      <c r="S2" s="11" t="s">
        <v>23</v>
      </c>
      <c r="T2" s="3" t="s">
        <v>25</v>
      </c>
      <c r="U2" s="13" t="s">
        <v>23</v>
      </c>
      <c r="V2" s="34" t="s">
        <v>25</v>
      </c>
      <c r="W2" s="4" t="s">
        <v>23</v>
      </c>
      <c r="X2" s="3" t="s">
        <v>25</v>
      </c>
      <c r="Y2" s="4" t="s">
        <v>23</v>
      </c>
      <c r="Z2" s="3" t="s">
        <v>25</v>
      </c>
      <c r="AA2" s="4" t="s">
        <v>23</v>
      </c>
      <c r="AB2" s="3" t="s">
        <v>25</v>
      </c>
      <c r="AC2" s="4" t="s">
        <v>23</v>
      </c>
      <c r="AD2" s="3" t="s">
        <v>25</v>
      </c>
      <c r="AE2" s="4" t="s">
        <v>23</v>
      </c>
      <c r="AF2" s="3" t="s">
        <v>25</v>
      </c>
      <c r="AG2" s="11" t="s">
        <v>23</v>
      </c>
      <c r="AH2" s="3" t="s">
        <v>25</v>
      </c>
      <c r="AI2" s="4" t="s">
        <v>23</v>
      </c>
      <c r="AJ2" s="3" t="s">
        <v>25</v>
      </c>
      <c r="AK2" s="13" t="s">
        <v>23</v>
      </c>
    </row>
    <row r="3" spans="1:37" ht="15" customHeight="1" x14ac:dyDescent="0.2">
      <c r="A3" s="25" t="s">
        <v>59</v>
      </c>
      <c r="B3" s="39">
        <v>118</v>
      </c>
      <c r="C3" s="41">
        <f t="shared" ref="C3:C22" si="0">B3/$B$23*100</f>
        <v>31.635388739946379</v>
      </c>
      <c r="D3" s="39">
        <v>325</v>
      </c>
      <c r="E3" s="41">
        <f t="shared" ref="E3:E22" si="1">D3/$D$23*100</f>
        <v>25.610717100078801</v>
      </c>
      <c r="F3" s="39">
        <v>96</v>
      </c>
      <c r="G3" s="41">
        <f t="shared" ref="G3:G22" si="2">F3/$F$23*100</f>
        <v>22.018348623853214</v>
      </c>
      <c r="H3" s="39">
        <v>277</v>
      </c>
      <c r="I3" s="41">
        <f t="shared" ref="I3:I22" si="3">H3/$H$23*100</f>
        <v>25.296803652968038</v>
      </c>
      <c r="J3" s="39">
        <v>39</v>
      </c>
      <c r="K3" s="41">
        <f t="shared" ref="K3:K22" si="4">J3/$J$23*100</f>
        <v>17.180616740088105</v>
      </c>
      <c r="L3" s="39">
        <v>12</v>
      </c>
      <c r="M3" s="40">
        <f t="shared" ref="M3:M22" si="5">L3/$L$23*100</f>
        <v>21.818181818181817</v>
      </c>
      <c r="N3" s="39">
        <v>318</v>
      </c>
      <c r="O3" s="40">
        <f t="shared" ref="O3:O22" si="6">N3/$N$23*100</f>
        <v>29.943502824858758</v>
      </c>
      <c r="P3" s="39">
        <v>19</v>
      </c>
      <c r="Q3" s="41">
        <f t="shared" ref="Q3:Q22" si="7">P3/$P$23*100</f>
        <v>40.425531914893611</v>
      </c>
      <c r="R3" s="39">
        <v>53</v>
      </c>
      <c r="S3" s="40">
        <f t="shared" ref="S3:S22" si="8">R3/$R$23*100</f>
        <v>22.943722943722943</v>
      </c>
      <c r="T3" s="39">
        <v>13</v>
      </c>
      <c r="U3" s="42">
        <f t="shared" ref="U3:U22" si="9">T3/$T$23*100</f>
        <v>14.285714285714285</v>
      </c>
      <c r="V3" s="43">
        <v>249</v>
      </c>
      <c r="W3" s="41">
        <f t="shared" ref="W3:W22" si="10">V3/$V$23*100</f>
        <v>37.108792846497764</v>
      </c>
      <c r="X3" s="39">
        <v>22</v>
      </c>
      <c r="Y3" s="41">
        <f t="shared" ref="Y3:Y22" si="11">X3/$X$23*100</f>
        <v>42.307692307692307</v>
      </c>
      <c r="Z3" s="39">
        <v>41</v>
      </c>
      <c r="AA3" s="41">
        <f t="shared" ref="AA3:AA22" si="12">Z3/$Z$23*100</f>
        <v>12.424242424242424</v>
      </c>
      <c r="AB3" s="39">
        <v>82</v>
      </c>
      <c r="AC3" s="41">
        <f t="shared" ref="AC3:AC22" si="13">AB3/$AB$23*100</f>
        <v>26.451612903225808</v>
      </c>
      <c r="AD3" s="39">
        <v>168</v>
      </c>
      <c r="AE3" s="41">
        <f t="shared" ref="AE3:AE22" si="14">AD3/$AD$23*100</f>
        <v>26.582278481012654</v>
      </c>
      <c r="AF3" s="39">
        <v>55</v>
      </c>
      <c r="AG3" s="40">
        <f t="shared" ref="AG3:AG22" si="15">AF3/$AF$23*100</f>
        <v>39.568345323741006</v>
      </c>
      <c r="AH3" s="39">
        <f t="shared" ref="AH3:AH22" si="16">SUM(B3,D3,F3,H3,J3,L3,N3,P3,R3,T3,V3,X3,Z3,AB3,AD3,AF3)</f>
        <v>1887</v>
      </c>
      <c r="AI3" s="41">
        <f t="shared" ref="AI3:AI22" si="17">AH3/$AH$23*100</f>
        <v>26.880341880341881</v>
      </c>
      <c r="AJ3" s="44">
        <v>102068</v>
      </c>
      <c r="AK3" s="42">
        <f t="shared" ref="AK3:AK22" si="18">AJ3/$AJ$23*100</f>
        <v>37.891235507905449</v>
      </c>
    </row>
    <row r="4" spans="1:37" ht="15" customHeight="1" x14ac:dyDescent="0.2">
      <c r="A4" s="190" t="s">
        <v>35</v>
      </c>
      <c r="B4" s="39">
        <v>25</v>
      </c>
      <c r="C4" s="41">
        <f t="shared" si="0"/>
        <v>6.7024128686327078</v>
      </c>
      <c r="D4" s="39">
        <v>79</v>
      </c>
      <c r="E4" s="41">
        <f t="shared" si="1"/>
        <v>6.2253743104806931</v>
      </c>
      <c r="F4" s="39">
        <v>12</v>
      </c>
      <c r="G4" s="41">
        <f t="shared" si="2"/>
        <v>2.7522935779816518</v>
      </c>
      <c r="H4" s="39">
        <v>104</v>
      </c>
      <c r="I4" s="41">
        <f t="shared" si="3"/>
        <v>9.4977168949771684</v>
      </c>
      <c r="J4" s="39">
        <v>53</v>
      </c>
      <c r="K4" s="41">
        <f t="shared" si="4"/>
        <v>23.348017621145374</v>
      </c>
      <c r="L4" s="39">
        <v>7</v>
      </c>
      <c r="M4" s="40">
        <f t="shared" si="5"/>
        <v>12.727272727272727</v>
      </c>
      <c r="N4" s="39">
        <v>268</v>
      </c>
      <c r="O4" s="40">
        <f t="shared" si="6"/>
        <v>25.235404896421848</v>
      </c>
      <c r="P4" s="39">
        <v>9</v>
      </c>
      <c r="Q4" s="41">
        <f t="shared" si="7"/>
        <v>19.148936170212767</v>
      </c>
      <c r="R4" s="39">
        <v>48</v>
      </c>
      <c r="S4" s="40">
        <f t="shared" si="8"/>
        <v>20.779220779220779</v>
      </c>
      <c r="T4" s="39">
        <v>34</v>
      </c>
      <c r="U4" s="42">
        <f t="shared" si="9"/>
        <v>37.362637362637365</v>
      </c>
      <c r="V4" s="43">
        <v>133</v>
      </c>
      <c r="W4" s="41">
        <f t="shared" si="10"/>
        <v>19.821162444113263</v>
      </c>
      <c r="X4" s="39">
        <v>11</v>
      </c>
      <c r="Y4" s="41">
        <f t="shared" si="11"/>
        <v>21.153846153846153</v>
      </c>
      <c r="Z4" s="39">
        <v>106</v>
      </c>
      <c r="AA4" s="41">
        <f t="shared" si="12"/>
        <v>32.121212121212125</v>
      </c>
      <c r="AB4" s="39">
        <v>76</v>
      </c>
      <c r="AC4" s="41">
        <f t="shared" si="13"/>
        <v>24.516129032258064</v>
      </c>
      <c r="AD4" s="39">
        <v>79</v>
      </c>
      <c r="AE4" s="41">
        <f t="shared" si="14"/>
        <v>12.5</v>
      </c>
      <c r="AF4" s="39">
        <v>33</v>
      </c>
      <c r="AG4" s="40">
        <f t="shared" si="15"/>
        <v>23.741007194244602</v>
      </c>
      <c r="AH4" s="39">
        <f t="shared" si="16"/>
        <v>1077</v>
      </c>
      <c r="AI4" s="41">
        <f t="shared" si="17"/>
        <v>15.341880341880342</v>
      </c>
      <c r="AJ4" s="44">
        <v>30576</v>
      </c>
      <c r="AK4" s="42">
        <f t="shared" si="18"/>
        <v>11.350887809006908</v>
      </c>
    </row>
    <row r="5" spans="1:37" ht="15" customHeight="1" x14ac:dyDescent="0.2">
      <c r="A5" s="46" t="s">
        <v>42</v>
      </c>
      <c r="B5" s="5">
        <v>79</v>
      </c>
      <c r="C5" s="6">
        <f t="shared" si="0"/>
        <v>21.179624664879356</v>
      </c>
      <c r="D5" s="5">
        <v>264</v>
      </c>
      <c r="E5" s="6">
        <f t="shared" si="1"/>
        <v>20.803782505910164</v>
      </c>
      <c r="F5" s="5">
        <v>98</v>
      </c>
      <c r="G5" s="6">
        <f t="shared" si="2"/>
        <v>22.477064220183486</v>
      </c>
      <c r="H5" s="5">
        <v>214</v>
      </c>
      <c r="I5" s="6">
        <f t="shared" si="3"/>
        <v>19.543378995433791</v>
      </c>
      <c r="J5" s="5">
        <v>36</v>
      </c>
      <c r="K5" s="6">
        <f t="shared" si="4"/>
        <v>15.859030837004406</v>
      </c>
      <c r="L5" s="5">
        <v>10</v>
      </c>
      <c r="M5" s="9">
        <f t="shared" si="5"/>
        <v>18.181818181818183</v>
      </c>
      <c r="N5" s="5">
        <v>73</v>
      </c>
      <c r="O5" s="9">
        <f t="shared" si="6"/>
        <v>6.8738229755178901</v>
      </c>
      <c r="P5" s="5">
        <v>4</v>
      </c>
      <c r="Q5" s="6">
        <f t="shared" si="7"/>
        <v>8.5106382978723403</v>
      </c>
      <c r="R5" s="5">
        <v>55</v>
      </c>
      <c r="S5" s="9">
        <f t="shared" si="8"/>
        <v>23.809523809523807</v>
      </c>
      <c r="T5" s="5">
        <v>16</v>
      </c>
      <c r="U5" s="14">
        <f t="shared" si="9"/>
        <v>17.582417582417584</v>
      </c>
      <c r="V5" s="35">
        <v>64</v>
      </c>
      <c r="W5" s="6">
        <f t="shared" si="10"/>
        <v>9.5380029806259312</v>
      </c>
      <c r="X5" s="5">
        <v>1</v>
      </c>
      <c r="Y5" s="6">
        <f t="shared" si="11"/>
        <v>1.9230769230769231</v>
      </c>
      <c r="Z5" s="5">
        <v>6</v>
      </c>
      <c r="AA5" s="6">
        <f t="shared" si="12"/>
        <v>1.8181818181818181</v>
      </c>
      <c r="AB5" s="5">
        <v>15</v>
      </c>
      <c r="AC5" s="6">
        <f t="shared" si="13"/>
        <v>4.838709677419355</v>
      </c>
      <c r="AD5" s="5">
        <v>59</v>
      </c>
      <c r="AE5" s="6">
        <f t="shared" si="14"/>
        <v>9.3354430379746827</v>
      </c>
      <c r="AF5" s="5">
        <v>7</v>
      </c>
      <c r="AG5" s="9">
        <f t="shared" si="15"/>
        <v>5.0359712230215825</v>
      </c>
      <c r="AH5" s="5">
        <f t="shared" si="16"/>
        <v>1001</v>
      </c>
      <c r="AI5" s="6">
        <f t="shared" si="17"/>
        <v>14.25925925925926</v>
      </c>
      <c r="AJ5" s="15">
        <v>4728</v>
      </c>
      <c r="AK5" s="14">
        <f t="shared" si="18"/>
        <v>1.7552000772169241</v>
      </c>
    </row>
    <row r="6" spans="1:37" ht="15" customHeight="1" x14ac:dyDescent="0.2">
      <c r="A6" s="45" t="s">
        <v>57</v>
      </c>
      <c r="B6" s="39">
        <v>49</v>
      </c>
      <c r="C6" s="41">
        <f t="shared" si="0"/>
        <v>13.136729222520108</v>
      </c>
      <c r="D6" s="39">
        <v>147</v>
      </c>
      <c r="E6" s="41">
        <f t="shared" si="1"/>
        <v>11.583924349881796</v>
      </c>
      <c r="F6" s="39">
        <v>59</v>
      </c>
      <c r="G6" s="41">
        <f t="shared" si="2"/>
        <v>13.532110091743119</v>
      </c>
      <c r="H6" s="39">
        <v>133</v>
      </c>
      <c r="I6" s="41">
        <f t="shared" si="3"/>
        <v>12.146118721461187</v>
      </c>
      <c r="J6" s="39">
        <v>35</v>
      </c>
      <c r="K6" s="41">
        <f t="shared" si="4"/>
        <v>15.418502202643172</v>
      </c>
      <c r="L6" s="39">
        <v>5</v>
      </c>
      <c r="M6" s="40">
        <f t="shared" si="5"/>
        <v>9.0909090909090917</v>
      </c>
      <c r="N6" s="39">
        <v>123</v>
      </c>
      <c r="O6" s="40">
        <f t="shared" si="6"/>
        <v>11.581920903954803</v>
      </c>
      <c r="P6" s="39">
        <v>3</v>
      </c>
      <c r="Q6" s="41">
        <f t="shared" si="7"/>
        <v>6.3829787234042552</v>
      </c>
      <c r="R6" s="39">
        <v>34</v>
      </c>
      <c r="S6" s="40">
        <f t="shared" si="8"/>
        <v>14.71861471861472</v>
      </c>
      <c r="T6" s="39">
        <v>9</v>
      </c>
      <c r="U6" s="42">
        <f t="shared" si="9"/>
        <v>9.8901098901098905</v>
      </c>
      <c r="V6" s="43">
        <v>70</v>
      </c>
      <c r="W6" s="41">
        <f t="shared" si="10"/>
        <v>10.432190760059612</v>
      </c>
      <c r="X6" s="39">
        <v>5</v>
      </c>
      <c r="Y6" s="41">
        <f t="shared" si="11"/>
        <v>9.6153846153846168</v>
      </c>
      <c r="Z6" s="39">
        <v>146</v>
      </c>
      <c r="AA6" s="41">
        <f t="shared" si="12"/>
        <v>44.242424242424242</v>
      </c>
      <c r="AB6" s="39">
        <v>64</v>
      </c>
      <c r="AC6" s="41">
        <f t="shared" si="13"/>
        <v>20.64516129032258</v>
      </c>
      <c r="AD6" s="39">
        <v>92</v>
      </c>
      <c r="AE6" s="41">
        <f t="shared" si="14"/>
        <v>14.556962025316455</v>
      </c>
      <c r="AF6" s="39">
        <v>18</v>
      </c>
      <c r="AG6" s="40">
        <f t="shared" si="15"/>
        <v>12.949640287769784</v>
      </c>
      <c r="AH6" s="39">
        <f t="shared" si="16"/>
        <v>992</v>
      </c>
      <c r="AI6" s="41">
        <f t="shared" si="17"/>
        <v>14.13105413105413</v>
      </c>
      <c r="AJ6" s="44">
        <v>41606</v>
      </c>
      <c r="AK6" s="42">
        <f t="shared" si="18"/>
        <v>15.445612185424562</v>
      </c>
    </row>
    <row r="7" spans="1:37" ht="15" customHeight="1" x14ac:dyDescent="0.2">
      <c r="A7" s="27" t="s">
        <v>60</v>
      </c>
      <c r="B7" s="39">
        <v>49</v>
      </c>
      <c r="C7" s="41">
        <f t="shared" si="0"/>
        <v>13.136729222520108</v>
      </c>
      <c r="D7" s="39">
        <v>237</v>
      </c>
      <c r="E7" s="41">
        <f t="shared" si="1"/>
        <v>18.67612293144208</v>
      </c>
      <c r="F7" s="39">
        <v>86</v>
      </c>
      <c r="G7" s="41">
        <f t="shared" si="2"/>
        <v>19.724770642201836</v>
      </c>
      <c r="H7" s="39">
        <v>194</v>
      </c>
      <c r="I7" s="41">
        <f t="shared" si="3"/>
        <v>17.716894977168952</v>
      </c>
      <c r="J7" s="39">
        <v>35</v>
      </c>
      <c r="K7" s="41">
        <f t="shared" si="4"/>
        <v>15.418502202643172</v>
      </c>
      <c r="L7" s="39">
        <v>10</v>
      </c>
      <c r="M7" s="40">
        <f t="shared" si="5"/>
        <v>18.181818181818183</v>
      </c>
      <c r="N7" s="39">
        <v>104</v>
      </c>
      <c r="O7" s="40">
        <f t="shared" si="6"/>
        <v>9.7928436911487751</v>
      </c>
      <c r="P7" s="39"/>
      <c r="Q7" s="41">
        <f t="shared" si="7"/>
        <v>0</v>
      </c>
      <c r="R7" s="39">
        <v>12</v>
      </c>
      <c r="S7" s="40">
        <f t="shared" si="8"/>
        <v>5.1948051948051948</v>
      </c>
      <c r="T7" s="39">
        <v>11</v>
      </c>
      <c r="U7" s="42">
        <f t="shared" si="9"/>
        <v>12.087912087912088</v>
      </c>
      <c r="V7" s="43">
        <v>43</v>
      </c>
      <c r="W7" s="41">
        <f t="shared" si="10"/>
        <v>6.4083457526080485</v>
      </c>
      <c r="X7" s="39">
        <v>4</v>
      </c>
      <c r="Y7" s="41">
        <f t="shared" si="11"/>
        <v>7.6923076923076925</v>
      </c>
      <c r="Z7" s="39">
        <v>9</v>
      </c>
      <c r="AA7" s="41">
        <f t="shared" si="12"/>
        <v>2.7272727272727271</v>
      </c>
      <c r="AB7" s="39">
        <v>20</v>
      </c>
      <c r="AC7" s="41">
        <f t="shared" si="13"/>
        <v>6.4516129032258061</v>
      </c>
      <c r="AD7" s="39">
        <v>110</v>
      </c>
      <c r="AE7" s="41">
        <f t="shared" si="14"/>
        <v>17.405063291139243</v>
      </c>
      <c r="AF7" s="39">
        <v>11</v>
      </c>
      <c r="AG7" s="40">
        <f t="shared" si="15"/>
        <v>7.9136690647482011</v>
      </c>
      <c r="AH7" s="39">
        <f t="shared" si="16"/>
        <v>935</v>
      </c>
      <c r="AI7" s="41">
        <f t="shared" si="17"/>
        <v>13.319088319088317</v>
      </c>
      <c r="AJ7" s="44">
        <v>12961</v>
      </c>
      <c r="AK7" s="42">
        <f t="shared" si="18"/>
        <v>4.8115795686989324</v>
      </c>
    </row>
    <row r="8" spans="1:37" ht="15" customHeight="1" x14ac:dyDescent="0.2">
      <c r="A8" s="26" t="s">
        <v>58</v>
      </c>
      <c r="B8" s="39">
        <v>41</v>
      </c>
      <c r="C8" s="41">
        <f t="shared" si="0"/>
        <v>10.991957104557642</v>
      </c>
      <c r="D8" s="39">
        <v>157</v>
      </c>
      <c r="E8" s="41">
        <f t="shared" si="1"/>
        <v>12.371946414499606</v>
      </c>
      <c r="F8" s="39">
        <v>67</v>
      </c>
      <c r="G8" s="41">
        <f t="shared" si="2"/>
        <v>15.36697247706422</v>
      </c>
      <c r="H8" s="39">
        <v>113</v>
      </c>
      <c r="I8" s="41">
        <f t="shared" si="3"/>
        <v>10.319634703196346</v>
      </c>
      <c r="J8" s="39">
        <v>18</v>
      </c>
      <c r="K8" s="41">
        <f t="shared" si="4"/>
        <v>7.929515418502203</v>
      </c>
      <c r="L8" s="39">
        <v>8</v>
      </c>
      <c r="M8" s="40">
        <f t="shared" si="5"/>
        <v>14.545454545454545</v>
      </c>
      <c r="N8" s="39">
        <v>121</v>
      </c>
      <c r="O8" s="40">
        <f t="shared" si="6"/>
        <v>11.393596986817325</v>
      </c>
      <c r="P8" s="39">
        <v>11</v>
      </c>
      <c r="Q8" s="41">
        <f t="shared" si="7"/>
        <v>23.404255319148938</v>
      </c>
      <c r="R8" s="39">
        <v>15</v>
      </c>
      <c r="S8" s="40">
        <f t="shared" si="8"/>
        <v>6.4935064935064926</v>
      </c>
      <c r="T8" s="39">
        <v>6</v>
      </c>
      <c r="U8" s="42">
        <f t="shared" si="9"/>
        <v>6.593406593406594</v>
      </c>
      <c r="V8" s="43">
        <v>68</v>
      </c>
      <c r="W8" s="41">
        <f t="shared" si="10"/>
        <v>10.134128166915051</v>
      </c>
      <c r="X8" s="39">
        <v>2</v>
      </c>
      <c r="Y8" s="41">
        <f t="shared" si="11"/>
        <v>3.8461538461538463</v>
      </c>
      <c r="Z8" s="39">
        <v>15</v>
      </c>
      <c r="AA8" s="41">
        <f t="shared" si="12"/>
        <v>4.5454545454545459</v>
      </c>
      <c r="AB8" s="39">
        <v>35</v>
      </c>
      <c r="AC8" s="41">
        <f t="shared" si="13"/>
        <v>11.29032258064516</v>
      </c>
      <c r="AD8" s="39">
        <v>95</v>
      </c>
      <c r="AE8" s="41">
        <f t="shared" si="14"/>
        <v>15.031645569620252</v>
      </c>
      <c r="AF8" s="39">
        <v>9</v>
      </c>
      <c r="AG8" s="40">
        <f t="shared" si="15"/>
        <v>6.4748201438848918</v>
      </c>
      <c r="AH8" s="39">
        <f t="shared" si="16"/>
        <v>781</v>
      </c>
      <c r="AI8" s="41">
        <f t="shared" si="17"/>
        <v>11.125356125356126</v>
      </c>
      <c r="AJ8" s="44">
        <v>59183</v>
      </c>
      <c r="AK8" s="42">
        <f t="shared" si="18"/>
        <v>21.970813487717685</v>
      </c>
    </row>
    <row r="9" spans="1:37" ht="15" customHeight="1" x14ac:dyDescent="0.2">
      <c r="A9" s="28" t="s">
        <v>41</v>
      </c>
      <c r="B9" s="5">
        <v>2</v>
      </c>
      <c r="C9" s="6">
        <f t="shared" si="0"/>
        <v>0.53619302949061665</v>
      </c>
      <c r="D9" s="5">
        <v>27</v>
      </c>
      <c r="E9" s="6">
        <f t="shared" si="1"/>
        <v>2.1276595744680851</v>
      </c>
      <c r="F9" s="5">
        <v>11</v>
      </c>
      <c r="G9" s="6">
        <f t="shared" si="2"/>
        <v>2.522935779816514</v>
      </c>
      <c r="H9" s="5">
        <v>35</v>
      </c>
      <c r="I9" s="6">
        <f t="shared" si="3"/>
        <v>3.1963470319634704</v>
      </c>
      <c r="J9" s="5">
        <v>5</v>
      </c>
      <c r="K9" s="6">
        <f t="shared" si="4"/>
        <v>2.2026431718061676</v>
      </c>
      <c r="L9" s="5">
        <v>0</v>
      </c>
      <c r="M9" s="9">
        <f t="shared" si="5"/>
        <v>0</v>
      </c>
      <c r="N9" s="5">
        <v>19</v>
      </c>
      <c r="O9" s="9">
        <f t="shared" si="6"/>
        <v>1.7890772128060264</v>
      </c>
      <c r="P9" s="5">
        <v>1</v>
      </c>
      <c r="Q9" s="6">
        <f t="shared" si="7"/>
        <v>2.1276595744680851</v>
      </c>
      <c r="R9" s="5">
        <v>7</v>
      </c>
      <c r="S9" s="9">
        <f t="shared" si="8"/>
        <v>3.0303030303030303</v>
      </c>
      <c r="T9" s="5">
        <v>0</v>
      </c>
      <c r="U9" s="14">
        <f t="shared" si="9"/>
        <v>0</v>
      </c>
      <c r="V9" s="35">
        <v>26</v>
      </c>
      <c r="W9" s="6">
        <f t="shared" si="10"/>
        <v>3.8748137108792844</v>
      </c>
      <c r="X9" s="5">
        <v>0</v>
      </c>
      <c r="Y9" s="6">
        <f t="shared" si="11"/>
        <v>0</v>
      </c>
      <c r="Z9" s="5">
        <v>3</v>
      </c>
      <c r="AA9" s="6">
        <f t="shared" si="12"/>
        <v>0.90909090909090906</v>
      </c>
      <c r="AB9" s="5">
        <v>7</v>
      </c>
      <c r="AC9" s="6">
        <f t="shared" si="13"/>
        <v>2.258064516129032</v>
      </c>
      <c r="AD9" s="5">
        <v>8</v>
      </c>
      <c r="AE9" s="6">
        <f t="shared" si="14"/>
        <v>1.2658227848101267</v>
      </c>
      <c r="AF9" s="5">
        <v>2</v>
      </c>
      <c r="AG9" s="9">
        <f t="shared" si="15"/>
        <v>1.4388489208633095</v>
      </c>
      <c r="AH9" s="5">
        <f t="shared" si="16"/>
        <v>153</v>
      </c>
      <c r="AI9" s="6">
        <f t="shared" si="17"/>
        <v>2.1794871794871793</v>
      </c>
      <c r="AJ9" s="15">
        <v>5189</v>
      </c>
      <c r="AK9" s="14">
        <f t="shared" si="18"/>
        <v>1.9263395094497922</v>
      </c>
    </row>
    <row r="10" spans="1:37" ht="15" customHeight="1" x14ac:dyDescent="0.2">
      <c r="A10" s="29" t="s">
        <v>40</v>
      </c>
      <c r="B10" s="39">
        <v>3</v>
      </c>
      <c r="C10" s="41">
        <f t="shared" si="0"/>
        <v>0.80428954423592491</v>
      </c>
      <c r="D10" s="39">
        <v>22</v>
      </c>
      <c r="E10" s="41">
        <f t="shared" si="1"/>
        <v>1.7336485421591805</v>
      </c>
      <c r="F10" s="39"/>
      <c r="G10" s="41">
        <f t="shared" si="2"/>
        <v>0</v>
      </c>
      <c r="H10" s="39">
        <v>9</v>
      </c>
      <c r="I10" s="41">
        <f t="shared" si="3"/>
        <v>0.82191780821917804</v>
      </c>
      <c r="J10" s="39">
        <v>5</v>
      </c>
      <c r="K10" s="41">
        <f t="shared" si="4"/>
        <v>2.2026431718061676</v>
      </c>
      <c r="L10" s="39">
        <v>2</v>
      </c>
      <c r="M10" s="40">
        <f t="shared" si="5"/>
        <v>3.6363636363636362</v>
      </c>
      <c r="N10" s="39">
        <v>27</v>
      </c>
      <c r="O10" s="40">
        <f t="shared" si="6"/>
        <v>2.5423728813559325</v>
      </c>
      <c r="P10" s="39"/>
      <c r="Q10" s="41">
        <f t="shared" si="7"/>
        <v>0</v>
      </c>
      <c r="R10" s="39">
        <v>4</v>
      </c>
      <c r="S10" s="40">
        <f t="shared" si="8"/>
        <v>1.7316017316017316</v>
      </c>
      <c r="T10" s="39"/>
      <c r="U10" s="42">
        <f t="shared" si="9"/>
        <v>0</v>
      </c>
      <c r="V10" s="43">
        <v>9</v>
      </c>
      <c r="W10" s="41">
        <f t="shared" si="10"/>
        <v>1.3412816691505216</v>
      </c>
      <c r="X10" s="39">
        <v>6</v>
      </c>
      <c r="Y10" s="41">
        <f t="shared" si="11"/>
        <v>11.538461538461538</v>
      </c>
      <c r="Z10" s="39">
        <v>3</v>
      </c>
      <c r="AA10" s="41">
        <f t="shared" si="12"/>
        <v>0.90909090909090906</v>
      </c>
      <c r="AB10" s="39">
        <v>4</v>
      </c>
      <c r="AC10" s="41">
        <f t="shared" si="13"/>
        <v>1.2903225806451613</v>
      </c>
      <c r="AD10" s="39">
        <v>13</v>
      </c>
      <c r="AE10" s="41">
        <f t="shared" si="14"/>
        <v>2.0569620253164556</v>
      </c>
      <c r="AF10" s="39">
        <v>3</v>
      </c>
      <c r="AG10" s="40">
        <f t="shared" si="15"/>
        <v>2.1582733812949639</v>
      </c>
      <c r="AH10" s="39">
        <f t="shared" si="16"/>
        <v>110</v>
      </c>
      <c r="AI10" s="41">
        <f t="shared" si="17"/>
        <v>1.566951566951567</v>
      </c>
      <c r="AJ10" s="44">
        <v>4221</v>
      </c>
      <c r="AK10" s="42">
        <f t="shared" si="18"/>
        <v>1.5669838252818604</v>
      </c>
    </row>
    <row r="11" spans="1:37" ht="15" customHeight="1" x14ac:dyDescent="0.2">
      <c r="A11" s="28" t="s">
        <v>39</v>
      </c>
      <c r="B11" s="39">
        <v>4</v>
      </c>
      <c r="C11" s="41">
        <f t="shared" si="0"/>
        <v>1.0723860589812333</v>
      </c>
      <c r="D11" s="39">
        <v>1</v>
      </c>
      <c r="E11" s="41">
        <f t="shared" si="1"/>
        <v>7.8802206461780933E-2</v>
      </c>
      <c r="F11" s="39"/>
      <c r="G11" s="41">
        <f t="shared" si="2"/>
        <v>0</v>
      </c>
      <c r="H11" s="39">
        <v>5</v>
      </c>
      <c r="I11" s="41">
        <f t="shared" si="3"/>
        <v>0.45662100456621002</v>
      </c>
      <c r="J11" s="39"/>
      <c r="K11" s="41">
        <f t="shared" si="4"/>
        <v>0</v>
      </c>
      <c r="L11" s="39"/>
      <c r="M11" s="40">
        <f t="shared" si="5"/>
        <v>0</v>
      </c>
      <c r="N11" s="39">
        <v>3</v>
      </c>
      <c r="O11" s="40">
        <f t="shared" si="6"/>
        <v>0.2824858757062147</v>
      </c>
      <c r="P11" s="39"/>
      <c r="Q11" s="41">
        <f t="shared" si="7"/>
        <v>0</v>
      </c>
      <c r="R11" s="39"/>
      <c r="S11" s="40">
        <f t="shared" si="8"/>
        <v>0</v>
      </c>
      <c r="T11" s="39"/>
      <c r="U11" s="42">
        <f t="shared" si="9"/>
        <v>0</v>
      </c>
      <c r="V11" s="43">
        <v>1</v>
      </c>
      <c r="W11" s="41">
        <f t="shared" si="10"/>
        <v>0.14903129657228018</v>
      </c>
      <c r="X11" s="39">
        <v>1</v>
      </c>
      <c r="Y11" s="41">
        <f t="shared" si="11"/>
        <v>1.9230769230769231</v>
      </c>
      <c r="Z11" s="39"/>
      <c r="AA11" s="41">
        <f t="shared" si="12"/>
        <v>0</v>
      </c>
      <c r="AB11" s="39">
        <v>1</v>
      </c>
      <c r="AC11" s="41">
        <f t="shared" si="13"/>
        <v>0.32258064516129031</v>
      </c>
      <c r="AD11" s="39">
        <v>2</v>
      </c>
      <c r="AE11" s="41">
        <f t="shared" si="14"/>
        <v>0.31645569620253167</v>
      </c>
      <c r="AF11" s="39"/>
      <c r="AG11" s="40">
        <f t="shared" si="15"/>
        <v>0</v>
      </c>
      <c r="AH11" s="39">
        <f t="shared" si="16"/>
        <v>18</v>
      </c>
      <c r="AI11" s="41">
        <f t="shared" si="17"/>
        <v>0.25641025641025639</v>
      </c>
      <c r="AJ11" s="44">
        <v>3084</v>
      </c>
      <c r="AK11" s="42">
        <f t="shared" si="18"/>
        <v>1.1448893904689073</v>
      </c>
    </row>
    <row r="12" spans="1:37" ht="15" customHeight="1" x14ac:dyDescent="0.2">
      <c r="A12" s="28" t="s">
        <v>31</v>
      </c>
      <c r="B12" s="5"/>
      <c r="C12" s="6">
        <f t="shared" si="0"/>
        <v>0</v>
      </c>
      <c r="D12" s="5">
        <v>3</v>
      </c>
      <c r="E12" s="6">
        <f t="shared" si="1"/>
        <v>0.2364066193853428</v>
      </c>
      <c r="F12" s="5">
        <v>1</v>
      </c>
      <c r="G12" s="6">
        <f t="shared" si="2"/>
        <v>0.22935779816513763</v>
      </c>
      <c r="H12" s="5">
        <v>4</v>
      </c>
      <c r="I12" s="6">
        <f t="shared" si="3"/>
        <v>0.36529680365296802</v>
      </c>
      <c r="J12" s="5"/>
      <c r="K12" s="6">
        <f t="shared" si="4"/>
        <v>0</v>
      </c>
      <c r="L12" s="5">
        <v>1</v>
      </c>
      <c r="M12" s="9">
        <f t="shared" si="5"/>
        <v>1.8181818181818181</v>
      </c>
      <c r="N12" s="5">
        <v>1</v>
      </c>
      <c r="O12" s="9">
        <f t="shared" si="6"/>
        <v>9.4161958568738227E-2</v>
      </c>
      <c r="P12" s="5">
        <v>0</v>
      </c>
      <c r="Q12" s="6">
        <f t="shared" si="7"/>
        <v>0</v>
      </c>
      <c r="R12" s="5"/>
      <c r="S12" s="9">
        <f t="shared" si="8"/>
        <v>0</v>
      </c>
      <c r="T12" s="5">
        <v>2</v>
      </c>
      <c r="U12" s="14">
        <f t="shared" si="9"/>
        <v>2.197802197802198</v>
      </c>
      <c r="V12" s="35"/>
      <c r="W12" s="6">
        <f t="shared" si="10"/>
        <v>0</v>
      </c>
      <c r="X12" s="5"/>
      <c r="Y12" s="6">
        <f t="shared" si="11"/>
        <v>0</v>
      </c>
      <c r="Z12" s="5"/>
      <c r="AA12" s="6">
        <f t="shared" si="12"/>
        <v>0</v>
      </c>
      <c r="AB12" s="5"/>
      <c r="AC12" s="6">
        <f t="shared" si="13"/>
        <v>0</v>
      </c>
      <c r="AD12" s="5">
        <v>1</v>
      </c>
      <c r="AE12" s="6">
        <f t="shared" si="14"/>
        <v>0.15822784810126583</v>
      </c>
      <c r="AF12" s="5"/>
      <c r="AG12" s="9">
        <f t="shared" si="15"/>
        <v>0</v>
      </c>
      <c r="AH12" s="5">
        <f t="shared" si="16"/>
        <v>13</v>
      </c>
      <c r="AI12" s="6">
        <f t="shared" si="17"/>
        <v>0.1851851851851852</v>
      </c>
      <c r="AJ12" s="15">
        <v>1260</v>
      </c>
      <c r="AK12" s="14">
        <f t="shared" si="18"/>
        <v>0.46775636575577922</v>
      </c>
    </row>
    <row r="13" spans="1:37" ht="15" customHeight="1" x14ac:dyDescent="0.2">
      <c r="A13" s="28" t="s">
        <v>44</v>
      </c>
      <c r="B13" s="5"/>
      <c r="C13" s="6">
        <f t="shared" si="0"/>
        <v>0</v>
      </c>
      <c r="D13" s="5">
        <v>1</v>
      </c>
      <c r="E13" s="6">
        <f t="shared" si="1"/>
        <v>7.8802206461780933E-2</v>
      </c>
      <c r="F13" s="5">
        <v>3</v>
      </c>
      <c r="G13" s="6">
        <f t="shared" si="2"/>
        <v>0.68807339449541294</v>
      </c>
      <c r="H13" s="5">
        <v>1</v>
      </c>
      <c r="I13" s="6">
        <f t="shared" si="3"/>
        <v>9.1324200913242004E-2</v>
      </c>
      <c r="J13" s="5">
        <v>1</v>
      </c>
      <c r="K13" s="6">
        <f t="shared" si="4"/>
        <v>0.44052863436123352</v>
      </c>
      <c r="L13" s="5">
        <v>0</v>
      </c>
      <c r="M13" s="9">
        <f t="shared" si="5"/>
        <v>0</v>
      </c>
      <c r="N13" s="5">
        <v>1</v>
      </c>
      <c r="O13" s="9">
        <f t="shared" si="6"/>
        <v>9.4161958568738227E-2</v>
      </c>
      <c r="P13" s="5">
        <v>0</v>
      </c>
      <c r="Q13" s="6">
        <f t="shared" si="7"/>
        <v>0</v>
      </c>
      <c r="R13" s="5">
        <v>2</v>
      </c>
      <c r="S13" s="9">
        <f t="shared" si="8"/>
        <v>0.86580086580086579</v>
      </c>
      <c r="T13" s="5">
        <v>0</v>
      </c>
      <c r="U13" s="14">
        <f t="shared" si="9"/>
        <v>0</v>
      </c>
      <c r="V13" s="35">
        <v>1</v>
      </c>
      <c r="W13" s="6">
        <f t="shared" si="10"/>
        <v>0.14903129657228018</v>
      </c>
      <c r="X13" s="5">
        <v>0</v>
      </c>
      <c r="Y13" s="6">
        <f t="shared" si="11"/>
        <v>0</v>
      </c>
      <c r="Z13" s="5">
        <v>0</v>
      </c>
      <c r="AA13" s="6">
        <f t="shared" si="12"/>
        <v>0</v>
      </c>
      <c r="AB13" s="5">
        <v>1</v>
      </c>
      <c r="AC13" s="6">
        <f t="shared" si="13"/>
        <v>0.32258064516129031</v>
      </c>
      <c r="AD13" s="5">
        <v>1</v>
      </c>
      <c r="AE13" s="6">
        <f t="shared" si="14"/>
        <v>0.15822784810126583</v>
      </c>
      <c r="AF13" s="5"/>
      <c r="AG13" s="9">
        <f t="shared" si="15"/>
        <v>0</v>
      </c>
      <c r="AH13" s="5">
        <f t="shared" si="16"/>
        <v>12</v>
      </c>
      <c r="AI13" s="6">
        <f t="shared" si="17"/>
        <v>0.17094017094017094</v>
      </c>
      <c r="AJ13" s="15">
        <v>793</v>
      </c>
      <c r="AK13" s="14">
        <f t="shared" si="18"/>
        <v>0.29438952225740711</v>
      </c>
    </row>
    <row r="14" spans="1:37" ht="15" customHeight="1" x14ac:dyDescent="0.2">
      <c r="A14" s="28" t="s">
        <v>36</v>
      </c>
      <c r="B14" s="5">
        <v>1</v>
      </c>
      <c r="C14" s="6">
        <f t="shared" si="0"/>
        <v>0.26809651474530832</v>
      </c>
      <c r="D14" s="5">
        <v>1</v>
      </c>
      <c r="E14" s="6">
        <f t="shared" si="1"/>
        <v>7.8802206461780933E-2</v>
      </c>
      <c r="F14" s="5"/>
      <c r="G14" s="6">
        <f t="shared" si="2"/>
        <v>0</v>
      </c>
      <c r="H14" s="5">
        <v>1</v>
      </c>
      <c r="I14" s="6">
        <f t="shared" si="3"/>
        <v>9.1324200913242004E-2</v>
      </c>
      <c r="J14" s="5"/>
      <c r="K14" s="6">
        <f t="shared" si="4"/>
        <v>0</v>
      </c>
      <c r="L14" s="5"/>
      <c r="M14" s="9">
        <f t="shared" si="5"/>
        <v>0</v>
      </c>
      <c r="N14" s="5">
        <v>2</v>
      </c>
      <c r="O14" s="9">
        <f t="shared" si="6"/>
        <v>0.18832391713747645</v>
      </c>
      <c r="P14" s="5"/>
      <c r="Q14" s="6">
        <f t="shared" si="7"/>
        <v>0</v>
      </c>
      <c r="R14" s="5"/>
      <c r="S14" s="9">
        <f t="shared" si="8"/>
        <v>0</v>
      </c>
      <c r="T14" s="5"/>
      <c r="U14" s="14">
        <f t="shared" si="9"/>
        <v>0</v>
      </c>
      <c r="V14" s="35">
        <v>1</v>
      </c>
      <c r="W14" s="6">
        <f t="shared" si="10"/>
        <v>0.14903129657228018</v>
      </c>
      <c r="X14" s="5"/>
      <c r="Y14" s="6">
        <f t="shared" si="11"/>
        <v>0</v>
      </c>
      <c r="Z14" s="5">
        <v>1</v>
      </c>
      <c r="AA14" s="6">
        <f t="shared" si="12"/>
        <v>0.30303030303030304</v>
      </c>
      <c r="AB14" s="5">
        <v>1</v>
      </c>
      <c r="AC14" s="6">
        <f t="shared" si="13"/>
        <v>0.32258064516129031</v>
      </c>
      <c r="AD14" s="5">
        <v>1</v>
      </c>
      <c r="AE14" s="6">
        <f t="shared" si="14"/>
        <v>0.15822784810126583</v>
      </c>
      <c r="AF14" s="5"/>
      <c r="AG14" s="9">
        <f t="shared" si="15"/>
        <v>0</v>
      </c>
      <c r="AH14" s="5">
        <f t="shared" si="16"/>
        <v>9</v>
      </c>
      <c r="AI14" s="6">
        <f t="shared" si="17"/>
        <v>0.12820512820512819</v>
      </c>
      <c r="AJ14" s="15">
        <v>1130</v>
      </c>
      <c r="AK14" s="14">
        <f t="shared" si="18"/>
        <v>0.41949578833653212</v>
      </c>
    </row>
    <row r="15" spans="1:37" ht="15" customHeight="1" x14ac:dyDescent="0.2">
      <c r="A15" s="28" t="s">
        <v>43</v>
      </c>
      <c r="B15" s="5"/>
      <c r="C15" s="6">
        <f t="shared" si="0"/>
        <v>0</v>
      </c>
      <c r="D15" s="5">
        <v>2</v>
      </c>
      <c r="E15" s="6">
        <f t="shared" si="1"/>
        <v>0.15760441292356187</v>
      </c>
      <c r="F15" s="5">
        <v>2</v>
      </c>
      <c r="G15" s="6">
        <f t="shared" si="2"/>
        <v>0.45871559633027525</v>
      </c>
      <c r="H15" s="5">
        <v>1</v>
      </c>
      <c r="I15" s="6">
        <f t="shared" si="3"/>
        <v>9.1324200913242004E-2</v>
      </c>
      <c r="J15" s="5"/>
      <c r="K15" s="6">
        <f t="shared" si="4"/>
        <v>0</v>
      </c>
      <c r="L15" s="5">
        <v>0</v>
      </c>
      <c r="M15" s="9">
        <f t="shared" si="5"/>
        <v>0</v>
      </c>
      <c r="N15" s="5">
        <v>0</v>
      </c>
      <c r="O15" s="9">
        <f t="shared" si="6"/>
        <v>0</v>
      </c>
      <c r="P15" s="5">
        <v>0</v>
      </c>
      <c r="Q15" s="6">
        <f t="shared" si="7"/>
        <v>0</v>
      </c>
      <c r="R15" s="5">
        <v>0</v>
      </c>
      <c r="S15" s="9">
        <f t="shared" si="8"/>
        <v>0</v>
      </c>
      <c r="T15" s="5">
        <v>0</v>
      </c>
      <c r="U15" s="14">
        <f t="shared" si="9"/>
        <v>0</v>
      </c>
      <c r="V15" s="35">
        <v>1</v>
      </c>
      <c r="W15" s="6">
        <f t="shared" si="10"/>
        <v>0.14903129657228018</v>
      </c>
      <c r="X15" s="5">
        <v>0</v>
      </c>
      <c r="Y15" s="6">
        <f t="shared" si="11"/>
        <v>0</v>
      </c>
      <c r="Z15" s="5">
        <v>0</v>
      </c>
      <c r="AA15" s="6">
        <f t="shared" si="12"/>
        <v>0</v>
      </c>
      <c r="AB15" s="5">
        <v>1</v>
      </c>
      <c r="AC15" s="6">
        <f t="shared" si="13"/>
        <v>0.32258064516129031</v>
      </c>
      <c r="AD15" s="5"/>
      <c r="AE15" s="6">
        <f t="shared" si="14"/>
        <v>0</v>
      </c>
      <c r="AF15" s="5"/>
      <c r="AG15" s="9">
        <f t="shared" si="15"/>
        <v>0</v>
      </c>
      <c r="AH15" s="5">
        <f t="shared" si="16"/>
        <v>7</v>
      </c>
      <c r="AI15" s="6">
        <f t="shared" si="17"/>
        <v>9.9715099715099717E-2</v>
      </c>
      <c r="AJ15" s="15">
        <v>452</v>
      </c>
      <c r="AK15" s="14">
        <f t="shared" si="18"/>
        <v>0.16779831533461287</v>
      </c>
    </row>
    <row r="16" spans="1:37" ht="15" customHeight="1" x14ac:dyDescent="0.2">
      <c r="A16" s="28" t="s">
        <v>45</v>
      </c>
      <c r="B16" s="5"/>
      <c r="C16" s="6">
        <f t="shared" si="0"/>
        <v>0</v>
      </c>
      <c r="D16" s="5">
        <v>1</v>
      </c>
      <c r="E16" s="6">
        <f t="shared" si="1"/>
        <v>7.8802206461780933E-2</v>
      </c>
      <c r="F16" s="5">
        <v>1</v>
      </c>
      <c r="G16" s="6">
        <f t="shared" si="2"/>
        <v>0.22935779816513763</v>
      </c>
      <c r="H16" s="5">
        <v>1</v>
      </c>
      <c r="I16" s="6">
        <f t="shared" si="3"/>
        <v>9.1324200913242004E-2</v>
      </c>
      <c r="J16" s="5"/>
      <c r="K16" s="6">
        <f t="shared" si="4"/>
        <v>0</v>
      </c>
      <c r="L16" s="5">
        <v>0</v>
      </c>
      <c r="M16" s="9">
        <f t="shared" si="5"/>
        <v>0</v>
      </c>
      <c r="N16" s="5">
        <v>0</v>
      </c>
      <c r="O16" s="9">
        <f t="shared" si="6"/>
        <v>0</v>
      </c>
      <c r="P16" s="5">
        <v>0</v>
      </c>
      <c r="Q16" s="6">
        <f t="shared" si="7"/>
        <v>0</v>
      </c>
      <c r="R16" s="5">
        <v>0</v>
      </c>
      <c r="S16" s="9">
        <f t="shared" si="8"/>
        <v>0</v>
      </c>
      <c r="T16" s="5">
        <v>0</v>
      </c>
      <c r="U16" s="14">
        <f t="shared" si="9"/>
        <v>0</v>
      </c>
      <c r="V16" s="35">
        <v>2</v>
      </c>
      <c r="W16" s="6">
        <f t="shared" si="10"/>
        <v>0.29806259314456035</v>
      </c>
      <c r="X16" s="5">
        <v>0</v>
      </c>
      <c r="Y16" s="6">
        <f t="shared" si="11"/>
        <v>0</v>
      </c>
      <c r="Z16" s="5">
        <v>0</v>
      </c>
      <c r="AA16" s="6">
        <f t="shared" si="12"/>
        <v>0</v>
      </c>
      <c r="AB16" s="5">
        <v>0</v>
      </c>
      <c r="AC16" s="6">
        <f t="shared" si="13"/>
        <v>0</v>
      </c>
      <c r="AD16" s="5">
        <v>2</v>
      </c>
      <c r="AE16" s="6">
        <f t="shared" si="14"/>
        <v>0.31645569620253167</v>
      </c>
      <c r="AF16" s="5"/>
      <c r="AG16" s="9">
        <f t="shared" si="15"/>
        <v>0</v>
      </c>
      <c r="AH16" s="5">
        <f t="shared" si="16"/>
        <v>7</v>
      </c>
      <c r="AI16" s="6">
        <f t="shared" si="17"/>
        <v>9.9715099715099717E-2</v>
      </c>
      <c r="AJ16" s="15">
        <v>768</v>
      </c>
      <c r="AK16" s="14">
        <f t="shared" si="18"/>
        <v>0.28510864198447494</v>
      </c>
    </row>
    <row r="17" spans="1:37" ht="15" customHeight="1" x14ac:dyDescent="0.2">
      <c r="A17" s="28" t="s">
        <v>38</v>
      </c>
      <c r="B17" s="5">
        <v>1</v>
      </c>
      <c r="C17" s="6">
        <f t="shared" si="0"/>
        <v>0.26809651474530832</v>
      </c>
      <c r="D17" s="5"/>
      <c r="E17" s="6">
        <f t="shared" si="1"/>
        <v>0</v>
      </c>
      <c r="F17" s="5"/>
      <c r="G17" s="6">
        <f t="shared" si="2"/>
        <v>0</v>
      </c>
      <c r="H17" s="5"/>
      <c r="I17" s="6">
        <f t="shared" si="3"/>
        <v>0</v>
      </c>
      <c r="J17" s="5"/>
      <c r="K17" s="6">
        <f t="shared" si="4"/>
        <v>0</v>
      </c>
      <c r="L17" s="5">
        <v>0</v>
      </c>
      <c r="M17" s="9">
        <f t="shared" si="5"/>
        <v>0</v>
      </c>
      <c r="N17" s="5">
        <v>2</v>
      </c>
      <c r="O17" s="9">
        <f t="shared" si="6"/>
        <v>0.18832391713747645</v>
      </c>
      <c r="P17" s="5">
        <v>0</v>
      </c>
      <c r="Q17" s="6">
        <f t="shared" si="7"/>
        <v>0</v>
      </c>
      <c r="R17" s="5"/>
      <c r="S17" s="9">
        <f t="shared" si="8"/>
        <v>0</v>
      </c>
      <c r="T17" s="5">
        <v>0</v>
      </c>
      <c r="U17" s="14">
        <f t="shared" si="9"/>
        <v>0</v>
      </c>
      <c r="V17" s="35"/>
      <c r="W17" s="6">
        <f t="shared" si="10"/>
        <v>0</v>
      </c>
      <c r="X17" s="5">
        <v>0</v>
      </c>
      <c r="Y17" s="6">
        <f t="shared" si="11"/>
        <v>0</v>
      </c>
      <c r="Z17" s="5"/>
      <c r="AA17" s="6">
        <f t="shared" si="12"/>
        <v>0</v>
      </c>
      <c r="AB17" s="5">
        <v>3</v>
      </c>
      <c r="AC17" s="6">
        <f t="shared" si="13"/>
        <v>0.967741935483871</v>
      </c>
      <c r="AD17" s="5"/>
      <c r="AE17" s="6">
        <f t="shared" si="14"/>
        <v>0</v>
      </c>
      <c r="AF17" s="5"/>
      <c r="AG17" s="9">
        <f t="shared" si="15"/>
        <v>0</v>
      </c>
      <c r="AH17" s="5">
        <f t="shared" si="16"/>
        <v>6</v>
      </c>
      <c r="AI17" s="6">
        <f t="shared" si="17"/>
        <v>8.5470085470085472E-2</v>
      </c>
      <c r="AJ17" s="15">
        <v>496</v>
      </c>
      <c r="AK17" s="14">
        <f t="shared" si="18"/>
        <v>0.18413266461497341</v>
      </c>
    </row>
    <row r="18" spans="1:37" ht="15" customHeight="1" x14ac:dyDescent="0.2">
      <c r="A18" s="28" t="s">
        <v>61</v>
      </c>
      <c r="B18" s="5"/>
      <c r="C18" s="6">
        <f t="shared" si="0"/>
        <v>0</v>
      </c>
      <c r="D18" s="5">
        <v>2</v>
      </c>
      <c r="E18" s="6">
        <f t="shared" si="1"/>
        <v>0.15760441292356187</v>
      </c>
      <c r="F18" s="5"/>
      <c r="G18" s="6">
        <f t="shared" si="2"/>
        <v>0</v>
      </c>
      <c r="H18" s="5"/>
      <c r="I18" s="6">
        <f t="shared" si="3"/>
        <v>0</v>
      </c>
      <c r="J18" s="5"/>
      <c r="K18" s="6">
        <f t="shared" si="4"/>
        <v>0</v>
      </c>
      <c r="L18" s="5">
        <v>0</v>
      </c>
      <c r="M18" s="9">
        <f t="shared" si="5"/>
        <v>0</v>
      </c>
      <c r="N18" s="5"/>
      <c r="O18" s="9">
        <f t="shared" si="6"/>
        <v>0</v>
      </c>
      <c r="P18" s="5">
        <v>0</v>
      </c>
      <c r="Q18" s="6">
        <f t="shared" si="7"/>
        <v>0</v>
      </c>
      <c r="R18" s="5">
        <v>1</v>
      </c>
      <c r="S18" s="9">
        <f t="shared" si="8"/>
        <v>0.4329004329004329</v>
      </c>
      <c r="T18" s="5">
        <v>0</v>
      </c>
      <c r="U18" s="14">
        <f t="shared" si="9"/>
        <v>0</v>
      </c>
      <c r="V18" s="35">
        <v>2</v>
      </c>
      <c r="W18" s="6">
        <f t="shared" si="10"/>
        <v>0.29806259314456035</v>
      </c>
      <c r="X18" s="5">
        <v>0</v>
      </c>
      <c r="Y18" s="6">
        <f t="shared" si="11"/>
        <v>0</v>
      </c>
      <c r="Z18" s="5"/>
      <c r="AA18" s="6">
        <f t="shared" si="12"/>
        <v>0</v>
      </c>
      <c r="AB18" s="5"/>
      <c r="AC18" s="6">
        <f t="shared" si="13"/>
        <v>0</v>
      </c>
      <c r="AD18" s="5"/>
      <c r="AE18" s="6">
        <f t="shared" si="14"/>
        <v>0</v>
      </c>
      <c r="AF18" s="5"/>
      <c r="AG18" s="9">
        <f t="shared" si="15"/>
        <v>0</v>
      </c>
      <c r="AH18" s="5">
        <f t="shared" si="16"/>
        <v>5</v>
      </c>
      <c r="AI18" s="6">
        <f t="shared" si="17"/>
        <v>7.1225071225071226E-2</v>
      </c>
      <c r="AJ18" s="15">
        <v>203</v>
      </c>
      <c r="AK18" s="14">
        <f t="shared" si="18"/>
        <v>7.536074781620887E-2</v>
      </c>
    </row>
    <row r="19" spans="1:37" ht="15" customHeight="1" x14ac:dyDescent="0.2">
      <c r="A19" s="28" t="s">
        <v>47</v>
      </c>
      <c r="B19" s="5"/>
      <c r="C19" s="6">
        <f t="shared" si="0"/>
        <v>0</v>
      </c>
      <c r="D19" s="5"/>
      <c r="E19" s="6">
        <f t="shared" si="1"/>
        <v>0</v>
      </c>
      <c r="F19" s="5"/>
      <c r="G19" s="6">
        <f t="shared" si="2"/>
        <v>0</v>
      </c>
      <c r="H19" s="5">
        <v>2</v>
      </c>
      <c r="I19" s="6">
        <f t="shared" si="3"/>
        <v>0.18264840182648401</v>
      </c>
      <c r="J19" s="5"/>
      <c r="K19" s="6">
        <f t="shared" si="4"/>
        <v>0</v>
      </c>
      <c r="L19" s="5"/>
      <c r="M19" s="9">
        <f t="shared" si="5"/>
        <v>0</v>
      </c>
      <c r="N19" s="5"/>
      <c r="O19" s="9">
        <f t="shared" si="6"/>
        <v>0</v>
      </c>
      <c r="P19" s="5">
        <v>0</v>
      </c>
      <c r="Q19" s="6">
        <f t="shared" si="7"/>
        <v>0</v>
      </c>
      <c r="R19" s="5"/>
      <c r="S19" s="9">
        <f t="shared" si="8"/>
        <v>0</v>
      </c>
      <c r="T19" s="5">
        <v>0</v>
      </c>
      <c r="U19" s="14">
        <f t="shared" si="9"/>
        <v>0</v>
      </c>
      <c r="V19" s="35"/>
      <c r="W19" s="6">
        <f t="shared" si="10"/>
        <v>0</v>
      </c>
      <c r="X19" s="5"/>
      <c r="Y19" s="6">
        <f t="shared" si="11"/>
        <v>0</v>
      </c>
      <c r="Z19" s="5"/>
      <c r="AA19" s="6">
        <f t="shared" si="12"/>
        <v>0</v>
      </c>
      <c r="AB19" s="5"/>
      <c r="AC19" s="6">
        <f t="shared" si="13"/>
        <v>0</v>
      </c>
      <c r="AD19" s="5"/>
      <c r="AE19" s="6">
        <f t="shared" si="14"/>
        <v>0</v>
      </c>
      <c r="AF19" s="5"/>
      <c r="AG19" s="9">
        <f t="shared" si="15"/>
        <v>0</v>
      </c>
      <c r="AH19" s="5">
        <f t="shared" si="16"/>
        <v>2</v>
      </c>
      <c r="AI19" s="6">
        <f t="shared" si="17"/>
        <v>2.8490028490028487E-2</v>
      </c>
      <c r="AJ19" s="15">
        <v>312</v>
      </c>
      <c r="AK19" s="14">
        <f t="shared" si="18"/>
        <v>0.11582538580619293</v>
      </c>
    </row>
    <row r="20" spans="1:37" ht="15" customHeight="1" x14ac:dyDescent="0.2">
      <c r="A20" s="28" t="s">
        <v>46</v>
      </c>
      <c r="B20" s="5"/>
      <c r="C20" s="6">
        <f t="shared" si="0"/>
        <v>0</v>
      </c>
      <c r="D20" s="5"/>
      <c r="E20" s="6">
        <f t="shared" si="1"/>
        <v>0</v>
      </c>
      <c r="F20" s="5"/>
      <c r="G20" s="6">
        <f t="shared" si="2"/>
        <v>0</v>
      </c>
      <c r="H20" s="5">
        <v>1</v>
      </c>
      <c r="I20" s="6">
        <f t="shared" si="3"/>
        <v>9.1324200913242004E-2</v>
      </c>
      <c r="J20" s="5"/>
      <c r="K20" s="6">
        <f t="shared" si="4"/>
        <v>0</v>
      </c>
      <c r="L20" s="5"/>
      <c r="M20" s="9">
        <f t="shared" si="5"/>
        <v>0</v>
      </c>
      <c r="N20" s="5"/>
      <c r="O20" s="9">
        <f t="shared" si="6"/>
        <v>0</v>
      </c>
      <c r="P20" s="5">
        <v>0</v>
      </c>
      <c r="Q20" s="6">
        <f t="shared" si="7"/>
        <v>0</v>
      </c>
      <c r="R20" s="5"/>
      <c r="S20" s="9">
        <f t="shared" si="8"/>
        <v>0</v>
      </c>
      <c r="T20" s="5">
        <v>0</v>
      </c>
      <c r="U20" s="14">
        <f t="shared" si="9"/>
        <v>0</v>
      </c>
      <c r="V20" s="35"/>
      <c r="W20" s="6">
        <f t="shared" si="10"/>
        <v>0</v>
      </c>
      <c r="X20" s="5"/>
      <c r="Y20" s="6">
        <f t="shared" si="11"/>
        <v>0</v>
      </c>
      <c r="Z20" s="5"/>
      <c r="AA20" s="6">
        <f t="shared" si="12"/>
        <v>0</v>
      </c>
      <c r="AB20" s="5"/>
      <c r="AC20" s="6">
        <f t="shared" si="13"/>
        <v>0</v>
      </c>
      <c r="AD20" s="5"/>
      <c r="AE20" s="6">
        <f t="shared" si="14"/>
        <v>0</v>
      </c>
      <c r="AF20" s="5">
        <v>1</v>
      </c>
      <c r="AG20" s="9">
        <f t="shared" si="15"/>
        <v>0.71942446043165476</v>
      </c>
      <c r="AH20" s="5">
        <f t="shared" si="16"/>
        <v>2</v>
      </c>
      <c r="AI20" s="6">
        <f t="shared" si="17"/>
        <v>2.8490028490028487E-2</v>
      </c>
      <c r="AJ20" s="15">
        <v>120</v>
      </c>
      <c r="AK20" s="14">
        <f t="shared" si="18"/>
        <v>4.4548225310074213E-2</v>
      </c>
    </row>
    <row r="21" spans="1:37" ht="15" customHeight="1" x14ac:dyDescent="0.2">
      <c r="A21" s="28" t="s">
        <v>37</v>
      </c>
      <c r="B21" s="5">
        <v>1</v>
      </c>
      <c r="C21" s="6">
        <f t="shared" si="0"/>
        <v>0.26809651474530832</v>
      </c>
      <c r="D21" s="5"/>
      <c r="E21" s="6">
        <f t="shared" si="1"/>
        <v>0</v>
      </c>
      <c r="F21" s="5"/>
      <c r="G21" s="6">
        <f t="shared" si="2"/>
        <v>0</v>
      </c>
      <c r="H21" s="5"/>
      <c r="I21" s="6">
        <f t="shared" si="3"/>
        <v>0</v>
      </c>
      <c r="J21" s="5"/>
      <c r="K21" s="6">
        <f t="shared" si="4"/>
        <v>0</v>
      </c>
      <c r="L21" s="5"/>
      <c r="M21" s="9">
        <f t="shared" si="5"/>
        <v>0</v>
      </c>
      <c r="N21" s="5"/>
      <c r="O21" s="9">
        <f t="shared" si="6"/>
        <v>0</v>
      </c>
      <c r="P21" s="5">
        <v>0</v>
      </c>
      <c r="Q21" s="6">
        <f t="shared" si="7"/>
        <v>0</v>
      </c>
      <c r="R21" s="5"/>
      <c r="S21" s="9">
        <f t="shared" si="8"/>
        <v>0</v>
      </c>
      <c r="T21" s="5">
        <v>0</v>
      </c>
      <c r="U21" s="14">
        <f t="shared" si="9"/>
        <v>0</v>
      </c>
      <c r="V21" s="35"/>
      <c r="W21" s="6">
        <f t="shared" si="10"/>
        <v>0</v>
      </c>
      <c r="X21" s="5"/>
      <c r="Y21" s="6">
        <f t="shared" si="11"/>
        <v>0</v>
      </c>
      <c r="Z21" s="5"/>
      <c r="AA21" s="6">
        <f t="shared" si="12"/>
        <v>0</v>
      </c>
      <c r="AB21" s="5"/>
      <c r="AC21" s="6">
        <f t="shared" si="13"/>
        <v>0</v>
      </c>
      <c r="AD21" s="5">
        <v>1</v>
      </c>
      <c r="AE21" s="6">
        <f t="shared" si="14"/>
        <v>0.15822784810126583</v>
      </c>
      <c r="AF21" s="5"/>
      <c r="AG21" s="9">
        <f t="shared" si="15"/>
        <v>0</v>
      </c>
      <c r="AH21" s="5">
        <f t="shared" si="16"/>
        <v>2</v>
      </c>
      <c r="AI21" s="6">
        <f t="shared" si="17"/>
        <v>2.8490028490028487E-2</v>
      </c>
      <c r="AJ21" s="15">
        <v>149</v>
      </c>
      <c r="AK21" s="14">
        <f t="shared" si="18"/>
        <v>5.5314046426675471E-2</v>
      </c>
    </row>
    <row r="22" spans="1:37" ht="15" customHeight="1" x14ac:dyDescent="0.2">
      <c r="A22" s="30" t="s">
        <v>48</v>
      </c>
      <c r="B22" s="7"/>
      <c r="C22" s="8">
        <f t="shared" si="0"/>
        <v>0</v>
      </c>
      <c r="D22" s="7"/>
      <c r="E22" s="8">
        <f t="shared" si="1"/>
        <v>0</v>
      </c>
      <c r="F22" s="7"/>
      <c r="G22" s="8">
        <f t="shared" si="2"/>
        <v>0</v>
      </c>
      <c r="H22" s="7"/>
      <c r="I22" s="8">
        <f t="shared" si="3"/>
        <v>0</v>
      </c>
      <c r="J22" s="7"/>
      <c r="K22" s="8">
        <f t="shared" si="4"/>
        <v>0</v>
      </c>
      <c r="L22" s="10"/>
      <c r="M22" s="12">
        <f t="shared" si="5"/>
        <v>0</v>
      </c>
      <c r="N22" s="10"/>
      <c r="O22" s="12">
        <f t="shared" si="6"/>
        <v>0</v>
      </c>
      <c r="P22" s="7">
        <v>0</v>
      </c>
      <c r="Q22" s="8">
        <f t="shared" si="7"/>
        <v>0</v>
      </c>
      <c r="R22" s="10"/>
      <c r="S22" s="12">
        <f t="shared" si="8"/>
        <v>0</v>
      </c>
      <c r="T22" s="7">
        <v>0</v>
      </c>
      <c r="U22" s="20">
        <f t="shared" si="9"/>
        <v>0</v>
      </c>
      <c r="V22" s="36">
        <v>1</v>
      </c>
      <c r="W22" s="33">
        <f t="shared" si="10"/>
        <v>0.14903129657228018</v>
      </c>
      <c r="X22" s="7"/>
      <c r="Y22" s="8">
        <f t="shared" si="11"/>
        <v>0</v>
      </c>
      <c r="Z22" s="7"/>
      <c r="AA22" s="8">
        <f t="shared" si="12"/>
        <v>0</v>
      </c>
      <c r="AB22" s="7"/>
      <c r="AC22" s="8">
        <f t="shared" si="13"/>
        <v>0</v>
      </c>
      <c r="AD22" s="7"/>
      <c r="AE22" s="8">
        <f t="shared" si="14"/>
        <v>0</v>
      </c>
      <c r="AF22" s="10"/>
      <c r="AG22" s="12">
        <f t="shared" si="15"/>
        <v>0</v>
      </c>
      <c r="AH22" s="7">
        <f t="shared" si="16"/>
        <v>1</v>
      </c>
      <c r="AI22" s="8">
        <f t="shared" si="17"/>
        <v>1.4245014245014244E-2</v>
      </c>
      <c r="AJ22" s="16">
        <v>72</v>
      </c>
      <c r="AK22" s="20">
        <f t="shared" si="18"/>
        <v>2.6728935186044529E-2</v>
      </c>
    </row>
    <row r="23" spans="1:37" ht="17.25" customHeight="1" thickBot="1" x14ac:dyDescent="0.25">
      <c r="A23" s="32" t="s">
        <v>24</v>
      </c>
      <c r="B23" s="17">
        <f>SUM(B3:B22)</f>
        <v>373</v>
      </c>
      <c r="C23" s="18">
        <f>B23/B23*100</f>
        <v>100</v>
      </c>
      <c r="D23" s="17">
        <f>SUM(D3:D22)</f>
        <v>1269</v>
      </c>
      <c r="E23" s="18">
        <f>D23/D23*100</f>
        <v>100</v>
      </c>
      <c r="F23" s="17">
        <f>SUM(F3:F22)</f>
        <v>436</v>
      </c>
      <c r="G23" s="18">
        <f>F23/F23*100</f>
        <v>100</v>
      </c>
      <c r="H23" s="17">
        <f>SUM(H3:H22)</f>
        <v>1095</v>
      </c>
      <c r="I23" s="18">
        <f>H23/H23*100</f>
        <v>100</v>
      </c>
      <c r="J23" s="17">
        <f>SUM(J3:J22)</f>
        <v>227</v>
      </c>
      <c r="K23" s="18">
        <f>J23/J23*100</f>
        <v>100</v>
      </c>
      <c r="L23" s="17">
        <f>SUM(L3:L22)</f>
        <v>55</v>
      </c>
      <c r="M23" s="18">
        <f>L23/L23*100</f>
        <v>100</v>
      </c>
      <c r="N23" s="17">
        <f>SUM(N3:N22)</f>
        <v>1062</v>
      </c>
      <c r="O23" s="18">
        <f>N23/N23*100</f>
        <v>100</v>
      </c>
      <c r="P23" s="17">
        <f>SUM(P3:P22)</f>
        <v>47</v>
      </c>
      <c r="Q23" s="18">
        <f>P23/P23*100</f>
        <v>100</v>
      </c>
      <c r="R23" s="17">
        <f>SUM(R3:R22)</f>
        <v>231</v>
      </c>
      <c r="S23" s="18">
        <f>R23/R23*100</f>
        <v>100</v>
      </c>
      <c r="T23" s="17">
        <f>SUM(T3:T22)</f>
        <v>91</v>
      </c>
      <c r="U23" s="19">
        <f>T23/T23*100</f>
        <v>100</v>
      </c>
      <c r="V23" s="37">
        <f>SUM(V3:V22)</f>
        <v>671</v>
      </c>
      <c r="W23" s="18">
        <f>V23/V23*100</f>
        <v>100</v>
      </c>
      <c r="X23" s="17">
        <f>SUM(X3:X22)</f>
        <v>52</v>
      </c>
      <c r="Y23" s="18">
        <f>X23/X23*100</f>
        <v>100</v>
      </c>
      <c r="Z23" s="17">
        <f>SUM(Z3:Z22)</f>
        <v>330</v>
      </c>
      <c r="AA23" s="18">
        <f>Z23/Z23*100</f>
        <v>100</v>
      </c>
      <c r="AB23" s="17">
        <f>SUM(AB3:AB22)</f>
        <v>310</v>
      </c>
      <c r="AC23" s="18">
        <f>AB23/AB23*100</f>
        <v>100</v>
      </c>
      <c r="AD23" s="17">
        <f>SUM(AD3:AD22)</f>
        <v>632</v>
      </c>
      <c r="AE23" s="18">
        <f>AD23/AD23*100</f>
        <v>100</v>
      </c>
      <c r="AF23" s="17">
        <f>SUM(AF3:AF22)</f>
        <v>139</v>
      </c>
      <c r="AG23" s="18">
        <f>AF23/AF23*100</f>
        <v>100</v>
      </c>
      <c r="AH23" s="17">
        <f t="shared" ref="AH23" si="19">SUM(B23,D23,F23,H23,J23,L23,N23,P23,R23,T23,V23,X23,Z23,AB23,AD23,AF23)</f>
        <v>7020</v>
      </c>
      <c r="AI23" s="18">
        <f>AH23/AH23*100</f>
        <v>100</v>
      </c>
      <c r="AJ23" s="17">
        <f>SUM(AJ3:AJ22)</f>
        <v>269371</v>
      </c>
      <c r="AK23" s="19">
        <f>AJ23/AJ23*100</f>
        <v>100</v>
      </c>
    </row>
    <row r="24" spans="1:37" ht="3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  <c r="AK24" s="21"/>
    </row>
    <row r="25" spans="1:37" ht="15" customHeight="1" x14ac:dyDescent="0.2">
      <c r="A25" s="23" t="s">
        <v>27</v>
      </c>
      <c r="B25" s="203">
        <v>1398</v>
      </c>
      <c r="C25" s="203"/>
      <c r="D25" s="203">
        <v>4022</v>
      </c>
      <c r="E25" s="203"/>
      <c r="F25" s="203">
        <v>1516</v>
      </c>
      <c r="G25" s="203"/>
      <c r="H25" s="203">
        <v>3123</v>
      </c>
      <c r="I25" s="203"/>
      <c r="J25" s="203">
        <v>1003</v>
      </c>
      <c r="K25" s="203"/>
      <c r="L25" s="203">
        <v>301</v>
      </c>
      <c r="M25" s="203"/>
      <c r="N25" s="203">
        <v>4521</v>
      </c>
      <c r="O25" s="203"/>
      <c r="P25" s="203">
        <v>290</v>
      </c>
      <c r="Q25" s="203"/>
      <c r="R25" s="203">
        <v>672</v>
      </c>
      <c r="S25" s="203"/>
      <c r="T25" s="203">
        <v>323</v>
      </c>
      <c r="U25" s="203"/>
      <c r="V25" s="203">
        <v>3147</v>
      </c>
      <c r="W25" s="203"/>
      <c r="X25" s="203">
        <v>206</v>
      </c>
      <c r="Y25" s="203"/>
      <c r="Z25" s="203">
        <v>996</v>
      </c>
      <c r="AA25" s="203"/>
      <c r="AB25" s="203">
        <v>1360</v>
      </c>
      <c r="AC25" s="203"/>
      <c r="AD25" s="203">
        <v>2944</v>
      </c>
      <c r="AE25" s="203"/>
      <c r="AF25" s="203">
        <v>605</v>
      </c>
      <c r="AG25" s="203"/>
      <c r="AH25" s="203">
        <f t="shared" ref="AH25" si="20">SUM(B25,D25,F25,H25,J25,L25,N25,P25,R25,T25,V25,X25,Z25,AB25,AD25,AF25)</f>
        <v>26427</v>
      </c>
      <c r="AI25" s="203"/>
      <c r="AJ25" s="203">
        <v>1005660</v>
      </c>
      <c r="AK25" s="203"/>
    </row>
    <row r="26" spans="1:37" ht="15" customHeight="1" x14ac:dyDescent="0.2">
      <c r="A26" s="24" t="s">
        <v>29</v>
      </c>
      <c r="B26" s="203">
        <v>418</v>
      </c>
      <c r="C26" s="203"/>
      <c r="D26" s="201">
        <v>1379</v>
      </c>
      <c r="E26" s="201"/>
      <c r="F26" s="201">
        <v>453</v>
      </c>
      <c r="G26" s="201"/>
      <c r="H26" s="201">
        <v>1146</v>
      </c>
      <c r="I26" s="201"/>
      <c r="J26" s="201">
        <v>233</v>
      </c>
      <c r="K26" s="201"/>
      <c r="L26" s="201">
        <v>63</v>
      </c>
      <c r="M26" s="201"/>
      <c r="N26" s="201">
        <v>1130</v>
      </c>
      <c r="O26" s="201"/>
      <c r="P26" s="201">
        <v>56</v>
      </c>
      <c r="Q26" s="201"/>
      <c r="R26" s="201">
        <v>247</v>
      </c>
      <c r="S26" s="201"/>
      <c r="T26" s="201">
        <v>94</v>
      </c>
      <c r="U26" s="201"/>
      <c r="V26" s="201">
        <v>729</v>
      </c>
      <c r="W26" s="201"/>
      <c r="X26" s="201">
        <v>58</v>
      </c>
      <c r="Y26" s="201"/>
      <c r="Z26" s="201">
        <v>352</v>
      </c>
      <c r="AA26" s="201"/>
      <c r="AB26" s="203">
        <v>336</v>
      </c>
      <c r="AC26" s="203"/>
      <c r="AD26" s="201">
        <v>673</v>
      </c>
      <c r="AE26" s="201"/>
      <c r="AF26" s="201">
        <v>148</v>
      </c>
      <c r="AG26" s="201"/>
      <c r="AH26" s="201">
        <f t="shared" ref="AH26" si="21">SUM(B26,D26,F26,H26,J26,L26,N26,P26,R26,T26,V26,X26,Z26,AB26,AD26,AF26)</f>
        <v>7515</v>
      </c>
      <c r="AI26" s="201"/>
      <c r="AJ26" s="201">
        <v>277074</v>
      </c>
      <c r="AK26" s="201"/>
    </row>
    <row r="27" spans="1:37" ht="15" customHeight="1" x14ac:dyDescent="0.2">
      <c r="A27" s="24" t="s">
        <v>28</v>
      </c>
      <c r="B27" s="202">
        <f>B26/B25</f>
        <v>0.29899856938483549</v>
      </c>
      <c r="C27" s="202"/>
      <c r="D27" s="202">
        <f>D26/D25</f>
        <v>0.34286424664346099</v>
      </c>
      <c r="E27" s="202"/>
      <c r="F27" s="202">
        <f>F26/F25</f>
        <v>0.29881266490765174</v>
      </c>
      <c r="G27" s="202"/>
      <c r="H27" s="202">
        <f>H26/H25</f>
        <v>0.36695485110470699</v>
      </c>
      <c r="I27" s="202"/>
      <c r="J27" s="202">
        <f>J26/J25</f>
        <v>0.23230309072781655</v>
      </c>
      <c r="K27" s="202"/>
      <c r="L27" s="202">
        <f>L26/L25</f>
        <v>0.20930232558139536</v>
      </c>
      <c r="M27" s="202"/>
      <c r="N27" s="202">
        <f>N26/N25</f>
        <v>0.24994470249944703</v>
      </c>
      <c r="O27" s="202"/>
      <c r="P27" s="202">
        <f>P26/P25</f>
        <v>0.19310344827586207</v>
      </c>
      <c r="Q27" s="202"/>
      <c r="R27" s="202">
        <f>R26/R25</f>
        <v>0.36755952380952384</v>
      </c>
      <c r="S27" s="202"/>
      <c r="T27" s="202">
        <f>T26/T25</f>
        <v>0.29102167182662536</v>
      </c>
      <c r="U27" s="202"/>
      <c r="V27" s="202">
        <f>V26/V25</f>
        <v>0.23164918970448045</v>
      </c>
      <c r="W27" s="202"/>
      <c r="X27" s="202">
        <f>X26/X25</f>
        <v>0.28155339805825241</v>
      </c>
      <c r="Y27" s="202"/>
      <c r="Z27" s="202">
        <f>Z26/Z25</f>
        <v>0.3534136546184739</v>
      </c>
      <c r="AA27" s="202"/>
      <c r="AB27" s="202">
        <f>AB26/AB25</f>
        <v>0.24705882352941178</v>
      </c>
      <c r="AC27" s="202"/>
      <c r="AD27" s="202">
        <f>AD26/AD25</f>
        <v>0.22860054347826086</v>
      </c>
      <c r="AE27" s="202"/>
      <c r="AF27" s="202">
        <f>AF26/AF25</f>
        <v>0.24462809917355371</v>
      </c>
      <c r="AG27" s="202"/>
      <c r="AH27" s="202">
        <f>AH26/AH25</f>
        <v>0.28436825973436258</v>
      </c>
      <c r="AI27" s="202"/>
      <c r="AJ27" s="202">
        <f>AJ26/AJ25</f>
        <v>0.27551458743511725</v>
      </c>
      <c r="AK27" s="202"/>
    </row>
  </sheetData>
  <sortState ref="A3:IV22">
    <sortCondition descending="1" ref="AH3:AH22"/>
  </sortState>
  <mergeCells count="72">
    <mergeCell ref="J27:K27"/>
    <mergeCell ref="L27:M27"/>
    <mergeCell ref="AJ27:AK27"/>
    <mergeCell ref="AF26:AG26"/>
    <mergeCell ref="AF27:AG27"/>
    <mergeCell ref="AB26:AC26"/>
    <mergeCell ref="AB27:AC27"/>
    <mergeCell ref="AH27:AI27"/>
    <mergeCell ref="AH26:AI26"/>
    <mergeCell ref="AD27:AE27"/>
    <mergeCell ref="J26:K26"/>
    <mergeCell ref="N27:O27"/>
    <mergeCell ref="V27:W27"/>
    <mergeCell ref="X27:Y27"/>
    <mergeCell ref="V26:W26"/>
    <mergeCell ref="P27:Q27"/>
    <mergeCell ref="B27:C27"/>
    <mergeCell ref="D27:E27"/>
    <mergeCell ref="F26:G26"/>
    <mergeCell ref="F27:G27"/>
    <mergeCell ref="H26:I26"/>
    <mergeCell ref="H27:I27"/>
    <mergeCell ref="B26:C26"/>
    <mergeCell ref="D26:E26"/>
    <mergeCell ref="L26:M26"/>
    <mergeCell ref="N26:O26"/>
    <mergeCell ref="AD26:AE26"/>
    <mergeCell ref="X26:Y26"/>
    <mergeCell ref="Z26:AA26"/>
    <mergeCell ref="P26:Q26"/>
    <mergeCell ref="R27:S27"/>
    <mergeCell ref="T27:U27"/>
    <mergeCell ref="Z27:AA27"/>
    <mergeCell ref="AF1:AG1"/>
    <mergeCell ref="AJ1:AK1"/>
    <mergeCell ref="X1:Y1"/>
    <mergeCell ref="Z1:AA1"/>
    <mergeCell ref="AB1:AC1"/>
    <mergeCell ref="AH1:AI1"/>
    <mergeCell ref="AD1:AE1"/>
    <mergeCell ref="AJ25:AK25"/>
    <mergeCell ref="AJ26:AK26"/>
    <mergeCell ref="AF25:AG25"/>
    <mergeCell ref="AH25:AI25"/>
    <mergeCell ref="R26:S26"/>
    <mergeCell ref="T26:U26"/>
    <mergeCell ref="P1:Q1"/>
    <mergeCell ref="R1:S1"/>
    <mergeCell ref="T1:U1"/>
    <mergeCell ref="V1:W1"/>
    <mergeCell ref="AD25:AE25"/>
    <mergeCell ref="V25:W25"/>
    <mergeCell ref="P25:Q25"/>
    <mergeCell ref="Z25:AA25"/>
    <mergeCell ref="AB25:AC25"/>
    <mergeCell ref="R25:S25"/>
    <mergeCell ref="T25:U25"/>
    <mergeCell ref="X25:Y25"/>
    <mergeCell ref="J1:K1"/>
    <mergeCell ref="L1:M1"/>
    <mergeCell ref="N1:O1"/>
    <mergeCell ref="B25:C25"/>
    <mergeCell ref="B1:C1"/>
    <mergeCell ref="D1:E1"/>
    <mergeCell ref="F1:G1"/>
    <mergeCell ref="H1:I1"/>
    <mergeCell ref="F25:G25"/>
    <mergeCell ref="H25:I25"/>
    <mergeCell ref="D25:E25"/>
    <mergeCell ref="J25:K25"/>
    <mergeCell ref="L25:M25"/>
    <mergeCell ref="N25:O25"/>
  </mergeCells>
  <phoneticPr fontId="0" type="noConversion"/>
  <conditionalFormatting sqref="C3:C22 E3:E22 G3:G22 I3:I22 K3:K22 M3:M22 O3:O22 Q3:Q22 S3:S22 U3:U22 W3:W22 Y3:Y22 AA3:AA22 AC3:AC22 AE3:AE22 AG3:AG22 AI3:AI22 AK3:AK22">
    <cfRule type="top10" dxfId="2" priority="2" stopIfTrue="1" percent="1" rank="10"/>
  </conditionalFormatting>
  <conditionalFormatting sqref="B27:AK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/>
  </sheetViews>
  <sheetFormatPr defaultRowHeight="12.75" x14ac:dyDescent="0.2"/>
  <cols>
    <col min="1" max="1" width="26" style="1" customWidth="1"/>
    <col min="2" max="2" width="4" style="1" customWidth="1"/>
    <col min="3" max="3" width="5.42578125" style="1" customWidth="1"/>
    <col min="4" max="4" width="5.5703125" style="1" customWidth="1"/>
    <col min="5" max="5" width="5.42578125" style="1" customWidth="1"/>
    <col min="6" max="6" width="4" style="1" customWidth="1"/>
    <col min="7" max="7" width="5.42578125" style="1" customWidth="1"/>
    <col min="8" max="8" width="5.5703125" style="1" customWidth="1"/>
    <col min="9" max="9" width="5.42578125" style="1" customWidth="1"/>
    <col min="10" max="10" width="5" style="1" customWidth="1"/>
    <col min="11" max="11" width="5.42578125" style="1" customWidth="1"/>
    <col min="12" max="12" width="5" style="1" customWidth="1"/>
    <col min="13" max="13" width="5.42578125" style="1" customWidth="1"/>
    <col min="14" max="14" width="5.5703125" style="1" customWidth="1"/>
    <col min="15" max="15" width="5.42578125" style="1" customWidth="1"/>
    <col min="16" max="16" width="3.85546875" style="1" customWidth="1"/>
    <col min="17" max="17" width="5.42578125" style="1" customWidth="1"/>
    <col min="18" max="18" width="4" style="1" customWidth="1"/>
    <col min="19" max="19" width="5.42578125" style="1" customWidth="1"/>
    <col min="20" max="20" width="4" style="1" customWidth="1"/>
    <col min="21" max="21" width="5.42578125" style="1" customWidth="1"/>
    <col min="22" max="22" width="4" style="1" customWidth="1"/>
    <col min="23" max="23" width="5.42578125" style="1" customWidth="1"/>
    <col min="24" max="24" width="4.5703125" style="1" customWidth="1"/>
    <col min="25" max="25" width="5.42578125" style="1" customWidth="1"/>
    <col min="26" max="26" width="4.85546875" style="1" customWidth="1"/>
    <col min="27" max="27" width="5.42578125" style="1" customWidth="1"/>
    <col min="28" max="28" width="4.5703125" style="1" customWidth="1"/>
    <col min="29" max="29" width="5.42578125" style="1" customWidth="1"/>
    <col min="30" max="30" width="5.28515625" style="1" customWidth="1"/>
    <col min="31" max="31" width="5.42578125" style="1" customWidth="1"/>
    <col min="32" max="32" width="6.42578125" style="1" customWidth="1"/>
    <col min="33" max="33" width="5.42578125" style="1" customWidth="1"/>
    <col min="34" max="34" width="8.85546875" style="1" customWidth="1"/>
    <col min="35" max="35" width="7.140625" style="1" customWidth="1"/>
    <col min="36" max="36" width="9" style="2" customWidth="1"/>
    <col min="37" max="37" width="7" style="1" customWidth="1"/>
    <col min="38" max="16384" width="9.140625" style="1"/>
  </cols>
  <sheetData>
    <row r="1" spans="1:37" ht="91.5" customHeight="1" x14ac:dyDescent="0.2">
      <c r="A1" s="38">
        <v>2008</v>
      </c>
      <c r="B1" s="204" t="s">
        <v>0</v>
      </c>
      <c r="C1" s="205"/>
      <c r="D1" s="204" t="s">
        <v>1</v>
      </c>
      <c r="E1" s="205"/>
      <c r="F1" s="204" t="s">
        <v>2</v>
      </c>
      <c r="G1" s="205"/>
      <c r="H1" s="204" t="s">
        <v>3</v>
      </c>
      <c r="I1" s="205"/>
      <c r="J1" s="204" t="s">
        <v>4</v>
      </c>
      <c r="K1" s="205"/>
      <c r="L1" s="204" t="s">
        <v>11</v>
      </c>
      <c r="M1" s="205"/>
      <c r="N1" s="204" t="s">
        <v>5</v>
      </c>
      <c r="O1" s="205"/>
      <c r="P1" s="204" t="s">
        <v>6</v>
      </c>
      <c r="Q1" s="205"/>
      <c r="R1" s="204" t="s">
        <v>7</v>
      </c>
      <c r="S1" s="205"/>
      <c r="T1" s="204" t="s">
        <v>8</v>
      </c>
      <c r="U1" s="206"/>
      <c r="V1" s="207" t="s">
        <v>9</v>
      </c>
      <c r="W1" s="208"/>
      <c r="X1" s="213" t="s">
        <v>10</v>
      </c>
      <c r="Y1" s="213"/>
      <c r="Z1" s="211" t="s">
        <v>12</v>
      </c>
      <c r="AA1" s="212"/>
      <c r="AB1" s="211" t="s">
        <v>13</v>
      </c>
      <c r="AC1" s="212"/>
      <c r="AD1" s="214" t="s">
        <v>14</v>
      </c>
      <c r="AE1" s="215"/>
      <c r="AF1" s="211" t="s">
        <v>32</v>
      </c>
      <c r="AG1" s="212"/>
      <c r="AH1" s="216" t="s">
        <v>33</v>
      </c>
      <c r="AI1" s="217"/>
      <c r="AJ1" s="209" t="s">
        <v>34</v>
      </c>
      <c r="AK1" s="210"/>
    </row>
    <row r="2" spans="1:37" ht="18" customHeight="1" x14ac:dyDescent="0.2">
      <c r="A2" s="31" t="s">
        <v>26</v>
      </c>
      <c r="B2" s="3" t="s">
        <v>25</v>
      </c>
      <c r="C2" s="4" t="s">
        <v>23</v>
      </c>
      <c r="D2" s="3" t="s">
        <v>25</v>
      </c>
      <c r="E2" s="4" t="s">
        <v>23</v>
      </c>
      <c r="F2" s="3" t="s">
        <v>25</v>
      </c>
      <c r="G2" s="4" t="s">
        <v>23</v>
      </c>
      <c r="H2" s="3" t="s">
        <v>25</v>
      </c>
      <c r="I2" s="4" t="s">
        <v>23</v>
      </c>
      <c r="J2" s="3" t="s">
        <v>25</v>
      </c>
      <c r="K2" s="4" t="s">
        <v>23</v>
      </c>
      <c r="L2" s="3" t="s">
        <v>25</v>
      </c>
      <c r="M2" s="11" t="s">
        <v>23</v>
      </c>
      <c r="N2" s="3" t="s">
        <v>25</v>
      </c>
      <c r="O2" s="11" t="s">
        <v>23</v>
      </c>
      <c r="P2" s="3" t="s">
        <v>25</v>
      </c>
      <c r="Q2" s="4" t="s">
        <v>23</v>
      </c>
      <c r="R2" s="3" t="s">
        <v>25</v>
      </c>
      <c r="S2" s="11" t="s">
        <v>23</v>
      </c>
      <c r="T2" s="3" t="s">
        <v>25</v>
      </c>
      <c r="U2" s="13" t="s">
        <v>23</v>
      </c>
      <c r="V2" s="34" t="s">
        <v>25</v>
      </c>
      <c r="W2" s="4" t="s">
        <v>23</v>
      </c>
      <c r="X2" s="3" t="s">
        <v>25</v>
      </c>
      <c r="Y2" s="4" t="s">
        <v>23</v>
      </c>
      <c r="Z2" s="3" t="s">
        <v>25</v>
      </c>
      <c r="AA2" s="4" t="s">
        <v>23</v>
      </c>
      <c r="AB2" s="3" t="s">
        <v>25</v>
      </c>
      <c r="AC2" s="4" t="s">
        <v>23</v>
      </c>
      <c r="AD2" s="3" t="s">
        <v>25</v>
      </c>
      <c r="AE2" s="4" t="s">
        <v>23</v>
      </c>
      <c r="AF2" s="3" t="s">
        <v>25</v>
      </c>
      <c r="AG2" s="11" t="s">
        <v>23</v>
      </c>
      <c r="AH2" s="3" t="s">
        <v>25</v>
      </c>
      <c r="AI2" s="4" t="s">
        <v>23</v>
      </c>
      <c r="AJ2" s="3" t="s">
        <v>25</v>
      </c>
      <c r="AK2" s="13" t="s">
        <v>23</v>
      </c>
    </row>
    <row r="3" spans="1:37" ht="15.75" customHeight="1" x14ac:dyDescent="0.2">
      <c r="A3" s="47" t="s">
        <v>57</v>
      </c>
      <c r="B3" s="39">
        <v>236</v>
      </c>
      <c r="C3" s="41">
        <f t="shared" ref="C3:C17" si="0">B3/$B$18*100</f>
        <v>46.45669291338583</v>
      </c>
      <c r="D3" s="39">
        <v>575</v>
      </c>
      <c r="E3" s="41">
        <f t="shared" ref="E3:E17" si="1">D3/$D$18*100</f>
        <v>36.906290115532734</v>
      </c>
      <c r="F3" s="39">
        <v>248</v>
      </c>
      <c r="G3" s="41">
        <f t="shared" ref="G3:G17" si="2">F3/$F$18*100</f>
        <v>41.61073825503356</v>
      </c>
      <c r="H3" s="39">
        <v>540</v>
      </c>
      <c r="I3" s="41">
        <f t="shared" ref="I3:I17" si="3">H3/$H$18*100</f>
        <v>38.876889848812098</v>
      </c>
      <c r="J3" s="39">
        <v>233</v>
      </c>
      <c r="K3" s="41">
        <f t="shared" ref="K3:K17" si="4">J3/$J$18*100</f>
        <v>53.5632183908046</v>
      </c>
      <c r="L3" s="39">
        <v>62</v>
      </c>
      <c r="M3" s="40">
        <f t="shared" ref="M3:M17" si="5">L3/$L$18*100</f>
        <v>50.40650406504065</v>
      </c>
      <c r="N3" s="39">
        <v>758</v>
      </c>
      <c r="O3" s="40">
        <f t="shared" ref="O3:O17" si="6">N3/$N$18*100</f>
        <v>46.051032806804379</v>
      </c>
      <c r="P3" s="39">
        <v>34</v>
      </c>
      <c r="Q3" s="41">
        <f t="shared" ref="Q3:Q17" si="7">P3/$P$18*100</f>
        <v>45.945945945945951</v>
      </c>
      <c r="R3" s="39">
        <v>100</v>
      </c>
      <c r="S3" s="40">
        <f t="shared" ref="S3:S17" si="8">R3/$R$18*100</f>
        <v>42.194092827004219</v>
      </c>
      <c r="T3" s="39">
        <v>56</v>
      </c>
      <c r="U3" s="42">
        <f t="shared" ref="U3:U17" si="9">T3/$T$18*100</f>
        <v>44.094488188976378</v>
      </c>
      <c r="V3" s="43">
        <v>414</v>
      </c>
      <c r="W3" s="41">
        <f t="shared" ref="W3:W17" si="10">V3/$V$18*100</f>
        <v>41.733870967741936</v>
      </c>
      <c r="X3" s="39">
        <v>36</v>
      </c>
      <c r="Y3" s="41">
        <f t="shared" ref="Y3:Y17" si="11">X3/$X$18*100</f>
        <v>59.016393442622949</v>
      </c>
      <c r="Z3" s="39">
        <v>351</v>
      </c>
      <c r="AA3" s="41">
        <f t="shared" ref="AA3:AA17" si="12">Z3/$Z$18*100</f>
        <v>71.632653061224488</v>
      </c>
      <c r="AB3" s="39">
        <v>301</v>
      </c>
      <c r="AC3" s="41">
        <f t="shared" ref="AC3:AC17" si="13">AB3/$AB$18*100</f>
        <v>56.261682242990652</v>
      </c>
      <c r="AD3" s="39">
        <v>491</v>
      </c>
      <c r="AE3" s="41">
        <f t="shared" ref="AE3:AE17" si="14">AD3/$AD$18*100</f>
        <v>47.90243902439024</v>
      </c>
      <c r="AF3" s="39">
        <v>140</v>
      </c>
      <c r="AG3" s="40">
        <f t="shared" ref="AG3:AG17" si="15">AF3/$AF$18*100</f>
        <v>47.138047138047142</v>
      </c>
      <c r="AH3" s="39">
        <f t="shared" ref="AH3:AH17" si="16">SUM(B3,D3,F3,H3,J3,L3,N3,P3,R3,T3,V3,X3,Z3,AB3,AD3,AF3)</f>
        <v>4575</v>
      </c>
      <c r="AI3" s="41">
        <f t="shared" ref="AI3:AI17" si="17">AH3/$AH$18*100</f>
        <v>45.328445457247597</v>
      </c>
      <c r="AJ3" s="44">
        <v>162410</v>
      </c>
      <c r="AK3" s="42">
        <f t="shared" ref="AK3:AK17" si="18">AJ3/$AJ$18*100</f>
        <v>42.638935562463246</v>
      </c>
    </row>
    <row r="4" spans="1:37" ht="13.5" customHeight="1" x14ac:dyDescent="0.2">
      <c r="A4" s="48" t="s">
        <v>59</v>
      </c>
      <c r="B4" s="39">
        <v>93</v>
      </c>
      <c r="C4" s="41">
        <f t="shared" si="0"/>
        <v>18.30708661417323</v>
      </c>
      <c r="D4" s="39">
        <v>326</v>
      </c>
      <c r="E4" s="41">
        <f t="shared" si="1"/>
        <v>20.92426187419769</v>
      </c>
      <c r="F4" s="39">
        <v>126</v>
      </c>
      <c r="G4" s="41">
        <f t="shared" si="2"/>
        <v>21.140939597315437</v>
      </c>
      <c r="H4" s="39">
        <v>288</v>
      </c>
      <c r="I4" s="41">
        <f t="shared" si="3"/>
        <v>20.734341252699785</v>
      </c>
      <c r="J4" s="39">
        <v>57</v>
      </c>
      <c r="K4" s="41">
        <f t="shared" si="4"/>
        <v>13.103448275862069</v>
      </c>
      <c r="L4" s="39">
        <v>22</v>
      </c>
      <c r="M4" s="40">
        <f t="shared" si="5"/>
        <v>17.886178861788618</v>
      </c>
      <c r="N4" s="39">
        <v>409</v>
      </c>
      <c r="O4" s="40">
        <f t="shared" si="6"/>
        <v>24.848116646415551</v>
      </c>
      <c r="P4" s="39">
        <v>13</v>
      </c>
      <c r="Q4" s="41">
        <f t="shared" si="7"/>
        <v>17.567567567567568</v>
      </c>
      <c r="R4" s="39">
        <v>60</v>
      </c>
      <c r="S4" s="40">
        <f t="shared" si="8"/>
        <v>25.316455696202532</v>
      </c>
      <c r="T4" s="39">
        <v>18</v>
      </c>
      <c r="U4" s="42">
        <f t="shared" si="9"/>
        <v>14.173228346456693</v>
      </c>
      <c r="V4" s="43">
        <v>269</v>
      </c>
      <c r="W4" s="41">
        <f t="shared" si="10"/>
        <v>27.116935483870968</v>
      </c>
      <c r="X4" s="39">
        <v>19</v>
      </c>
      <c r="Y4" s="41">
        <f t="shared" si="11"/>
        <v>31.147540983606557</v>
      </c>
      <c r="Z4" s="39">
        <v>46</v>
      </c>
      <c r="AA4" s="41">
        <f t="shared" si="12"/>
        <v>9.387755102040817</v>
      </c>
      <c r="AB4" s="39">
        <v>113</v>
      </c>
      <c r="AC4" s="41">
        <f t="shared" si="13"/>
        <v>21.121495327102803</v>
      </c>
      <c r="AD4" s="39">
        <v>203</v>
      </c>
      <c r="AE4" s="41">
        <f t="shared" si="14"/>
        <v>19.804878048780488</v>
      </c>
      <c r="AF4" s="39">
        <v>71</v>
      </c>
      <c r="AG4" s="40">
        <f t="shared" si="15"/>
        <v>23.905723905723907</v>
      </c>
      <c r="AH4" s="39">
        <f t="shared" si="16"/>
        <v>2133</v>
      </c>
      <c r="AI4" s="41">
        <f t="shared" si="17"/>
        <v>21.133458832854455</v>
      </c>
      <c r="AJ4" s="44">
        <v>94869</v>
      </c>
      <c r="AK4" s="42">
        <f t="shared" si="18"/>
        <v>24.906798706208519</v>
      </c>
    </row>
    <row r="5" spans="1:37" ht="15.75" customHeight="1" x14ac:dyDescent="0.2">
      <c r="A5" s="46" t="s">
        <v>51</v>
      </c>
      <c r="B5" s="39">
        <v>66</v>
      </c>
      <c r="C5" s="41">
        <f t="shared" si="0"/>
        <v>12.992125984251967</v>
      </c>
      <c r="D5" s="39">
        <v>346</v>
      </c>
      <c r="E5" s="41">
        <f t="shared" si="1"/>
        <v>22.20795892169448</v>
      </c>
      <c r="F5" s="39">
        <v>85</v>
      </c>
      <c r="G5" s="41">
        <f t="shared" si="2"/>
        <v>14.261744966442953</v>
      </c>
      <c r="H5" s="39">
        <v>336</v>
      </c>
      <c r="I5" s="41">
        <f t="shared" si="3"/>
        <v>24.190064794816415</v>
      </c>
      <c r="J5" s="39">
        <v>57</v>
      </c>
      <c r="K5" s="41">
        <f t="shared" si="4"/>
        <v>13.103448275862069</v>
      </c>
      <c r="L5" s="39">
        <v>18</v>
      </c>
      <c r="M5" s="40">
        <f t="shared" si="5"/>
        <v>14.634146341463413</v>
      </c>
      <c r="N5" s="39">
        <v>82</v>
      </c>
      <c r="O5" s="40">
        <f t="shared" si="6"/>
        <v>4.9817739975698663</v>
      </c>
      <c r="P5" s="39">
        <v>6</v>
      </c>
      <c r="Q5" s="41">
        <f t="shared" si="7"/>
        <v>8.1081081081081088</v>
      </c>
      <c r="R5" s="39">
        <v>15</v>
      </c>
      <c r="S5" s="40">
        <f t="shared" si="8"/>
        <v>6.3291139240506329</v>
      </c>
      <c r="T5" s="39">
        <v>16</v>
      </c>
      <c r="U5" s="42">
        <f t="shared" si="9"/>
        <v>12.598425196850393</v>
      </c>
      <c r="V5" s="43">
        <v>71</v>
      </c>
      <c r="W5" s="41">
        <f t="shared" si="10"/>
        <v>7.1572580645161299</v>
      </c>
      <c r="X5" s="39"/>
      <c r="Y5" s="41">
        <f t="shared" si="11"/>
        <v>0</v>
      </c>
      <c r="Z5" s="39">
        <v>13</v>
      </c>
      <c r="AA5" s="41">
        <f t="shared" si="12"/>
        <v>2.6530612244897958</v>
      </c>
      <c r="AB5" s="39">
        <v>17</v>
      </c>
      <c r="AC5" s="41">
        <f t="shared" si="13"/>
        <v>3.1775700934579438</v>
      </c>
      <c r="AD5" s="39">
        <v>105</v>
      </c>
      <c r="AE5" s="41">
        <f t="shared" si="14"/>
        <v>10.24390243902439</v>
      </c>
      <c r="AF5" s="39">
        <v>17</v>
      </c>
      <c r="AG5" s="40">
        <f t="shared" si="15"/>
        <v>5.7239057239057241</v>
      </c>
      <c r="AH5" s="39">
        <f t="shared" si="16"/>
        <v>1250</v>
      </c>
      <c r="AI5" s="41">
        <f t="shared" si="17"/>
        <v>12.384821163182403</v>
      </c>
      <c r="AJ5" s="44">
        <v>11289</v>
      </c>
      <c r="AK5" s="42">
        <f t="shared" si="18"/>
        <v>2.9638011425691002</v>
      </c>
    </row>
    <row r="6" spans="1:37" ht="15.75" customHeight="1" x14ac:dyDescent="0.2">
      <c r="A6" s="190" t="s">
        <v>35</v>
      </c>
      <c r="B6" s="39">
        <v>37</v>
      </c>
      <c r="C6" s="41">
        <f t="shared" si="0"/>
        <v>7.2834645669291334</v>
      </c>
      <c r="D6" s="39">
        <v>103</v>
      </c>
      <c r="E6" s="41">
        <f t="shared" si="1"/>
        <v>6.6110397946084722</v>
      </c>
      <c r="F6" s="39">
        <v>45</v>
      </c>
      <c r="G6" s="41">
        <f t="shared" si="2"/>
        <v>7.550335570469799</v>
      </c>
      <c r="H6" s="39">
        <v>83</v>
      </c>
      <c r="I6" s="41">
        <f t="shared" si="3"/>
        <v>5.9755219582433403</v>
      </c>
      <c r="J6" s="39">
        <v>39</v>
      </c>
      <c r="K6" s="41">
        <f t="shared" si="4"/>
        <v>8.9655172413793096</v>
      </c>
      <c r="L6" s="39">
        <v>10</v>
      </c>
      <c r="M6" s="40">
        <f t="shared" si="5"/>
        <v>8.1300813008130071</v>
      </c>
      <c r="N6" s="39">
        <v>220</v>
      </c>
      <c r="O6" s="40">
        <f t="shared" si="6"/>
        <v>13.365735115431349</v>
      </c>
      <c r="P6" s="39">
        <v>15</v>
      </c>
      <c r="Q6" s="41">
        <f t="shared" si="7"/>
        <v>20.27027027027027</v>
      </c>
      <c r="R6" s="39">
        <v>36</v>
      </c>
      <c r="S6" s="40">
        <f t="shared" si="8"/>
        <v>15.18987341772152</v>
      </c>
      <c r="T6" s="39">
        <v>19</v>
      </c>
      <c r="U6" s="42">
        <f t="shared" si="9"/>
        <v>14.960629921259844</v>
      </c>
      <c r="V6" s="43">
        <v>119</v>
      </c>
      <c r="W6" s="41">
        <f t="shared" si="10"/>
        <v>11.995967741935484</v>
      </c>
      <c r="X6" s="39">
        <v>1</v>
      </c>
      <c r="Y6" s="41">
        <f t="shared" si="11"/>
        <v>1.639344262295082</v>
      </c>
      <c r="Z6" s="39">
        <v>59</v>
      </c>
      <c r="AA6" s="41">
        <f t="shared" si="12"/>
        <v>12.040816326530612</v>
      </c>
      <c r="AB6" s="39">
        <v>48</v>
      </c>
      <c r="AC6" s="41">
        <f t="shared" si="13"/>
        <v>8.9719626168224291</v>
      </c>
      <c r="AD6" s="39">
        <v>80</v>
      </c>
      <c r="AE6" s="41">
        <f t="shared" si="14"/>
        <v>7.8048780487804876</v>
      </c>
      <c r="AF6" s="39">
        <v>30</v>
      </c>
      <c r="AG6" s="40">
        <f t="shared" si="15"/>
        <v>10.1010101010101</v>
      </c>
      <c r="AH6" s="39">
        <f t="shared" si="16"/>
        <v>944</v>
      </c>
      <c r="AI6" s="41">
        <f t="shared" si="17"/>
        <v>9.3530169424353513</v>
      </c>
      <c r="AJ6" s="44">
        <v>27053</v>
      </c>
      <c r="AK6" s="42">
        <f t="shared" si="18"/>
        <v>7.1024636646223644</v>
      </c>
    </row>
    <row r="7" spans="1:37" ht="15.75" customHeight="1" x14ac:dyDescent="0.2">
      <c r="A7" s="26" t="s">
        <v>58</v>
      </c>
      <c r="B7" s="39">
        <v>57</v>
      </c>
      <c r="C7" s="41">
        <f t="shared" si="0"/>
        <v>11.220472440944881</v>
      </c>
      <c r="D7" s="39">
        <v>152</v>
      </c>
      <c r="E7" s="41">
        <f t="shared" si="1"/>
        <v>9.7560975609756095</v>
      </c>
      <c r="F7" s="39">
        <v>63</v>
      </c>
      <c r="G7" s="41">
        <f t="shared" si="2"/>
        <v>10.570469798657719</v>
      </c>
      <c r="H7" s="39">
        <v>103</v>
      </c>
      <c r="I7" s="41">
        <f t="shared" si="3"/>
        <v>7.4154067674586033</v>
      </c>
      <c r="J7" s="39">
        <v>29</v>
      </c>
      <c r="K7" s="41">
        <f t="shared" si="4"/>
        <v>6.666666666666667</v>
      </c>
      <c r="L7" s="39">
        <v>8</v>
      </c>
      <c r="M7" s="40">
        <f t="shared" si="5"/>
        <v>6.5040650406504072</v>
      </c>
      <c r="N7" s="39">
        <v>115</v>
      </c>
      <c r="O7" s="40">
        <f t="shared" si="6"/>
        <v>6.9866342648845681</v>
      </c>
      <c r="P7" s="39">
        <v>3</v>
      </c>
      <c r="Q7" s="41">
        <f t="shared" si="7"/>
        <v>4.0540540540540544</v>
      </c>
      <c r="R7" s="39">
        <v>16</v>
      </c>
      <c r="S7" s="40">
        <f t="shared" si="8"/>
        <v>6.7510548523206744</v>
      </c>
      <c r="T7" s="39">
        <v>7</v>
      </c>
      <c r="U7" s="42">
        <f t="shared" si="9"/>
        <v>5.5118110236220472</v>
      </c>
      <c r="V7" s="43">
        <v>73</v>
      </c>
      <c r="W7" s="41">
        <f t="shared" si="10"/>
        <v>7.3588709677419359</v>
      </c>
      <c r="X7" s="39">
        <v>3</v>
      </c>
      <c r="Y7" s="41">
        <f t="shared" si="11"/>
        <v>4.918032786885246</v>
      </c>
      <c r="Z7" s="39">
        <v>13</v>
      </c>
      <c r="AA7" s="41">
        <f t="shared" si="12"/>
        <v>2.6530612244897958</v>
      </c>
      <c r="AB7" s="39">
        <v>33</v>
      </c>
      <c r="AC7" s="41">
        <f t="shared" si="13"/>
        <v>6.1682242990654199</v>
      </c>
      <c r="AD7" s="39">
        <v>97</v>
      </c>
      <c r="AE7" s="41">
        <f t="shared" si="14"/>
        <v>9.463414634146341</v>
      </c>
      <c r="AF7" s="39">
        <v>26</v>
      </c>
      <c r="AG7" s="40">
        <f t="shared" si="15"/>
        <v>8.7542087542087543</v>
      </c>
      <c r="AH7" s="39">
        <f t="shared" si="16"/>
        <v>798</v>
      </c>
      <c r="AI7" s="41">
        <f t="shared" si="17"/>
        <v>7.9064698305756469</v>
      </c>
      <c r="AJ7" s="44">
        <v>60672</v>
      </c>
      <c r="AK7" s="42">
        <f t="shared" si="18"/>
        <v>15.928757456103504</v>
      </c>
    </row>
    <row r="8" spans="1:37" ht="15.75" customHeight="1" x14ac:dyDescent="0.2">
      <c r="A8" s="29" t="s">
        <v>40</v>
      </c>
      <c r="B8" s="39">
        <v>2</v>
      </c>
      <c r="C8" s="41">
        <f t="shared" si="0"/>
        <v>0.39370078740157477</v>
      </c>
      <c r="D8" s="39">
        <v>19</v>
      </c>
      <c r="E8" s="41">
        <f t="shared" si="1"/>
        <v>1.2195121951219512</v>
      </c>
      <c r="F8" s="39">
        <v>3</v>
      </c>
      <c r="G8" s="41">
        <f t="shared" si="2"/>
        <v>0.50335570469798652</v>
      </c>
      <c r="H8" s="39">
        <v>19</v>
      </c>
      <c r="I8" s="41">
        <f t="shared" si="3"/>
        <v>1.3678905687544995</v>
      </c>
      <c r="J8" s="39">
        <v>2</v>
      </c>
      <c r="K8" s="41">
        <f t="shared" si="4"/>
        <v>0.45977011494252873</v>
      </c>
      <c r="L8" s="39"/>
      <c r="M8" s="40">
        <f t="shared" si="5"/>
        <v>0</v>
      </c>
      <c r="N8" s="39">
        <v>18</v>
      </c>
      <c r="O8" s="40">
        <f t="shared" si="6"/>
        <v>1.0935601458080195</v>
      </c>
      <c r="P8" s="39">
        <v>1</v>
      </c>
      <c r="Q8" s="41">
        <f t="shared" si="7"/>
        <v>1.3513513513513513</v>
      </c>
      <c r="R8" s="39">
        <v>4</v>
      </c>
      <c r="S8" s="40">
        <f t="shared" si="8"/>
        <v>1.6877637130801686</v>
      </c>
      <c r="T8" s="39">
        <v>3</v>
      </c>
      <c r="U8" s="42">
        <f t="shared" si="9"/>
        <v>2.3622047244094486</v>
      </c>
      <c r="V8" s="43">
        <v>13</v>
      </c>
      <c r="W8" s="41">
        <f t="shared" si="10"/>
        <v>1.310483870967742</v>
      </c>
      <c r="X8" s="39">
        <v>2</v>
      </c>
      <c r="Y8" s="41">
        <f t="shared" si="11"/>
        <v>3.278688524590164</v>
      </c>
      <c r="Z8" s="39">
        <v>1</v>
      </c>
      <c r="AA8" s="41">
        <f t="shared" si="12"/>
        <v>0.20408163265306123</v>
      </c>
      <c r="AB8" s="39">
        <v>5</v>
      </c>
      <c r="AC8" s="41">
        <f t="shared" si="13"/>
        <v>0.93457943925233633</v>
      </c>
      <c r="AD8" s="39">
        <v>12</v>
      </c>
      <c r="AE8" s="41">
        <f t="shared" si="14"/>
        <v>1.1707317073170731</v>
      </c>
      <c r="AF8" s="39">
        <v>1</v>
      </c>
      <c r="AG8" s="40">
        <f t="shared" si="15"/>
        <v>0.33670033670033667</v>
      </c>
      <c r="AH8" s="39">
        <f t="shared" si="16"/>
        <v>105</v>
      </c>
      <c r="AI8" s="41">
        <f t="shared" si="17"/>
        <v>1.040324977707322</v>
      </c>
      <c r="AJ8" s="44">
        <v>8173</v>
      </c>
      <c r="AK8" s="42">
        <f t="shared" si="18"/>
        <v>2.1457300680500713</v>
      </c>
    </row>
    <row r="9" spans="1:37" ht="15.75" customHeight="1" x14ac:dyDescent="0.2">
      <c r="A9" s="28" t="s">
        <v>53</v>
      </c>
      <c r="B9" s="5">
        <v>5</v>
      </c>
      <c r="C9" s="6">
        <f t="shared" si="0"/>
        <v>0.98425196850393704</v>
      </c>
      <c r="D9" s="5">
        <v>16</v>
      </c>
      <c r="E9" s="6">
        <f t="shared" si="1"/>
        <v>1.0269576379974326</v>
      </c>
      <c r="F9" s="5">
        <v>11</v>
      </c>
      <c r="G9" s="6">
        <f t="shared" si="2"/>
        <v>1.8456375838926176</v>
      </c>
      <c r="H9" s="5">
        <v>6</v>
      </c>
      <c r="I9" s="6">
        <f t="shared" si="3"/>
        <v>0.43196544276457888</v>
      </c>
      <c r="J9" s="5">
        <v>6</v>
      </c>
      <c r="K9" s="6">
        <f t="shared" si="4"/>
        <v>1.3793103448275863</v>
      </c>
      <c r="L9" s="5">
        <v>2</v>
      </c>
      <c r="M9" s="9">
        <f t="shared" si="5"/>
        <v>1.6260162601626018</v>
      </c>
      <c r="N9" s="5">
        <v>13</v>
      </c>
      <c r="O9" s="9">
        <f t="shared" si="6"/>
        <v>0.7897934386391251</v>
      </c>
      <c r="P9" s="5">
        <v>1</v>
      </c>
      <c r="Q9" s="6">
        <f t="shared" si="7"/>
        <v>1.3513513513513513</v>
      </c>
      <c r="R9" s="5">
        <v>0</v>
      </c>
      <c r="S9" s="9">
        <f t="shared" si="8"/>
        <v>0</v>
      </c>
      <c r="T9" s="5">
        <v>1</v>
      </c>
      <c r="U9" s="14">
        <f t="shared" si="9"/>
        <v>0.78740157480314954</v>
      </c>
      <c r="V9" s="35">
        <v>7</v>
      </c>
      <c r="W9" s="6">
        <f t="shared" si="10"/>
        <v>0.70564516129032251</v>
      </c>
      <c r="X9" s="5">
        <v>0</v>
      </c>
      <c r="Y9" s="6">
        <f t="shared" si="11"/>
        <v>0</v>
      </c>
      <c r="Z9" s="5">
        <v>2</v>
      </c>
      <c r="AA9" s="6">
        <f t="shared" si="12"/>
        <v>0.40816326530612246</v>
      </c>
      <c r="AB9" s="5">
        <v>5</v>
      </c>
      <c r="AC9" s="6">
        <f t="shared" si="13"/>
        <v>0.93457943925233633</v>
      </c>
      <c r="AD9" s="5">
        <v>7</v>
      </c>
      <c r="AE9" s="6">
        <f t="shared" si="14"/>
        <v>0.68292682926829273</v>
      </c>
      <c r="AF9" s="5">
        <v>3</v>
      </c>
      <c r="AG9" s="9">
        <f t="shared" si="15"/>
        <v>1.0101010101010102</v>
      </c>
      <c r="AH9" s="5">
        <f t="shared" si="16"/>
        <v>85</v>
      </c>
      <c r="AI9" s="6">
        <f t="shared" si="17"/>
        <v>0.84216783909640336</v>
      </c>
      <c r="AJ9" s="15">
        <v>3833</v>
      </c>
      <c r="AK9" s="14">
        <f t="shared" si="18"/>
        <v>1.0063114340922457</v>
      </c>
    </row>
    <row r="10" spans="1:37" ht="15.75" customHeight="1" x14ac:dyDescent="0.2">
      <c r="A10" s="28" t="s">
        <v>52</v>
      </c>
      <c r="B10" s="5">
        <v>4</v>
      </c>
      <c r="C10" s="6">
        <f t="shared" si="0"/>
        <v>0.78740157480314954</v>
      </c>
      <c r="D10" s="5">
        <v>5</v>
      </c>
      <c r="E10" s="6">
        <f t="shared" si="1"/>
        <v>0.3209242618741977</v>
      </c>
      <c r="F10" s="5">
        <v>4</v>
      </c>
      <c r="G10" s="6">
        <f t="shared" si="2"/>
        <v>0.67114093959731547</v>
      </c>
      <c r="H10" s="5">
        <v>4</v>
      </c>
      <c r="I10" s="6">
        <f t="shared" si="3"/>
        <v>0.28797696184305255</v>
      </c>
      <c r="J10" s="5">
        <v>4</v>
      </c>
      <c r="K10" s="6">
        <f t="shared" si="4"/>
        <v>0.91954022988505746</v>
      </c>
      <c r="L10" s="5">
        <v>1</v>
      </c>
      <c r="M10" s="9">
        <f t="shared" si="5"/>
        <v>0.81300813008130091</v>
      </c>
      <c r="N10" s="5">
        <v>18</v>
      </c>
      <c r="O10" s="9">
        <f t="shared" si="6"/>
        <v>1.0935601458080195</v>
      </c>
      <c r="P10" s="5">
        <v>1</v>
      </c>
      <c r="Q10" s="6">
        <f t="shared" si="7"/>
        <v>1.3513513513513513</v>
      </c>
      <c r="R10" s="5">
        <v>2</v>
      </c>
      <c r="S10" s="9">
        <f t="shared" si="8"/>
        <v>0.8438818565400843</v>
      </c>
      <c r="T10" s="5">
        <v>2</v>
      </c>
      <c r="U10" s="14">
        <f t="shared" si="9"/>
        <v>1.5748031496062991</v>
      </c>
      <c r="V10" s="35">
        <v>7</v>
      </c>
      <c r="W10" s="6">
        <f t="shared" si="10"/>
        <v>0.70564516129032251</v>
      </c>
      <c r="X10" s="5">
        <v>0</v>
      </c>
      <c r="Y10" s="6">
        <f t="shared" si="11"/>
        <v>0</v>
      </c>
      <c r="Z10" s="5">
        <v>2</v>
      </c>
      <c r="AA10" s="6">
        <f t="shared" si="12"/>
        <v>0.40816326530612246</v>
      </c>
      <c r="AB10" s="5">
        <v>5</v>
      </c>
      <c r="AC10" s="6">
        <f t="shared" si="13"/>
        <v>0.93457943925233633</v>
      </c>
      <c r="AD10" s="5">
        <v>9</v>
      </c>
      <c r="AE10" s="6">
        <f t="shared" si="14"/>
        <v>0.87804878048780499</v>
      </c>
      <c r="AF10" s="5">
        <v>6</v>
      </c>
      <c r="AG10" s="9">
        <f t="shared" si="15"/>
        <v>2.0202020202020203</v>
      </c>
      <c r="AH10" s="5">
        <f t="shared" si="16"/>
        <v>74</v>
      </c>
      <c r="AI10" s="6">
        <f t="shared" si="17"/>
        <v>0.73318141286039828</v>
      </c>
      <c r="AJ10" s="15">
        <v>1820</v>
      </c>
      <c r="AK10" s="14">
        <f t="shared" si="18"/>
        <v>0.47782071746618499</v>
      </c>
    </row>
    <row r="11" spans="1:37" ht="15.75" customHeight="1" x14ac:dyDescent="0.2">
      <c r="A11" s="28" t="s">
        <v>43</v>
      </c>
      <c r="B11" s="5">
        <v>2</v>
      </c>
      <c r="C11" s="6">
        <f t="shared" si="0"/>
        <v>0.39370078740157477</v>
      </c>
      <c r="D11" s="5">
        <v>2</v>
      </c>
      <c r="E11" s="6">
        <f t="shared" si="1"/>
        <v>0.12836970474967907</v>
      </c>
      <c r="F11" s="5">
        <v>5</v>
      </c>
      <c r="G11" s="6">
        <f t="shared" si="2"/>
        <v>0.83892617449664431</v>
      </c>
      <c r="H11" s="5">
        <v>3</v>
      </c>
      <c r="I11" s="6">
        <f t="shared" si="3"/>
        <v>0.21598272138228944</v>
      </c>
      <c r="J11" s="5"/>
      <c r="K11" s="6">
        <f t="shared" si="4"/>
        <v>0</v>
      </c>
      <c r="L11" s="5">
        <v>0</v>
      </c>
      <c r="M11" s="9">
        <f t="shared" si="5"/>
        <v>0</v>
      </c>
      <c r="N11" s="5">
        <v>4</v>
      </c>
      <c r="O11" s="9">
        <f t="shared" si="6"/>
        <v>0.24301336573511542</v>
      </c>
      <c r="P11" s="5">
        <v>0</v>
      </c>
      <c r="Q11" s="6">
        <f t="shared" si="7"/>
        <v>0</v>
      </c>
      <c r="R11" s="5">
        <v>1</v>
      </c>
      <c r="S11" s="9">
        <f t="shared" si="8"/>
        <v>0.42194092827004215</v>
      </c>
      <c r="T11" s="5">
        <v>4</v>
      </c>
      <c r="U11" s="14">
        <f t="shared" si="9"/>
        <v>3.1496062992125982</v>
      </c>
      <c r="V11" s="35">
        <v>7</v>
      </c>
      <c r="W11" s="6">
        <f t="shared" si="10"/>
        <v>0.70564516129032251</v>
      </c>
      <c r="X11" s="5">
        <v>0</v>
      </c>
      <c r="Y11" s="6">
        <f t="shared" si="11"/>
        <v>0</v>
      </c>
      <c r="Z11" s="5">
        <v>1</v>
      </c>
      <c r="AA11" s="6">
        <f t="shared" si="12"/>
        <v>0.20408163265306123</v>
      </c>
      <c r="AB11" s="5">
        <v>1</v>
      </c>
      <c r="AC11" s="6">
        <f t="shared" si="13"/>
        <v>0.18691588785046731</v>
      </c>
      <c r="AD11" s="5">
        <v>3</v>
      </c>
      <c r="AE11" s="6">
        <f t="shared" si="14"/>
        <v>0.29268292682926828</v>
      </c>
      <c r="AF11" s="5">
        <v>2</v>
      </c>
      <c r="AG11" s="9">
        <f t="shared" si="15"/>
        <v>0.67340067340067333</v>
      </c>
      <c r="AH11" s="5">
        <f t="shared" si="16"/>
        <v>35</v>
      </c>
      <c r="AI11" s="6">
        <f t="shared" si="17"/>
        <v>0.34677499256910727</v>
      </c>
      <c r="AJ11" s="15">
        <v>1519</v>
      </c>
      <c r="AK11" s="14">
        <f t="shared" si="18"/>
        <v>0.39879652188523895</v>
      </c>
    </row>
    <row r="12" spans="1:37" ht="15.75" customHeight="1" x14ac:dyDescent="0.2">
      <c r="A12" s="28" t="s">
        <v>50</v>
      </c>
      <c r="B12" s="5">
        <v>1</v>
      </c>
      <c r="C12" s="6">
        <f t="shared" si="0"/>
        <v>0.19685039370078738</v>
      </c>
      <c r="D12" s="5">
        <v>2</v>
      </c>
      <c r="E12" s="6">
        <f t="shared" si="1"/>
        <v>0.12836970474967907</v>
      </c>
      <c r="F12" s="5">
        <v>2</v>
      </c>
      <c r="G12" s="6">
        <f t="shared" si="2"/>
        <v>0.33557046979865773</v>
      </c>
      <c r="H12" s="5">
        <v>3</v>
      </c>
      <c r="I12" s="6">
        <f t="shared" si="3"/>
        <v>0.21598272138228944</v>
      </c>
      <c r="J12" s="5">
        <v>2</v>
      </c>
      <c r="K12" s="6">
        <f t="shared" si="4"/>
        <v>0.45977011494252873</v>
      </c>
      <c r="L12" s="5">
        <v>0</v>
      </c>
      <c r="M12" s="9">
        <f t="shared" si="5"/>
        <v>0</v>
      </c>
      <c r="N12" s="5">
        <v>3</v>
      </c>
      <c r="O12" s="9">
        <f t="shared" si="6"/>
        <v>0.18226002430133656</v>
      </c>
      <c r="P12" s="5">
        <v>0</v>
      </c>
      <c r="Q12" s="6">
        <f t="shared" si="7"/>
        <v>0</v>
      </c>
      <c r="R12" s="5"/>
      <c r="S12" s="9">
        <f t="shared" si="8"/>
        <v>0</v>
      </c>
      <c r="T12" s="5">
        <v>0</v>
      </c>
      <c r="U12" s="14">
        <f t="shared" si="9"/>
        <v>0</v>
      </c>
      <c r="V12" s="35">
        <v>6</v>
      </c>
      <c r="W12" s="6">
        <f t="shared" si="10"/>
        <v>0.60483870967741937</v>
      </c>
      <c r="X12" s="5">
        <v>0</v>
      </c>
      <c r="Y12" s="6">
        <f t="shared" si="11"/>
        <v>0</v>
      </c>
      <c r="Z12" s="5">
        <v>1</v>
      </c>
      <c r="AA12" s="6">
        <f t="shared" si="12"/>
        <v>0.20408163265306123</v>
      </c>
      <c r="AB12" s="5">
        <v>2</v>
      </c>
      <c r="AC12" s="6">
        <f t="shared" si="13"/>
        <v>0.37383177570093462</v>
      </c>
      <c r="AD12" s="5">
        <v>6</v>
      </c>
      <c r="AE12" s="6">
        <f t="shared" si="14"/>
        <v>0.58536585365853655</v>
      </c>
      <c r="AF12" s="5"/>
      <c r="AG12" s="9">
        <f t="shared" si="15"/>
        <v>0</v>
      </c>
      <c r="AH12" s="5">
        <f t="shared" si="16"/>
        <v>28</v>
      </c>
      <c r="AI12" s="6">
        <f t="shared" si="17"/>
        <v>0.27741999405528583</v>
      </c>
      <c r="AJ12" s="15">
        <v>2947</v>
      </c>
      <c r="AK12" s="14">
        <f t="shared" si="18"/>
        <v>0.77370200789716881</v>
      </c>
    </row>
    <row r="13" spans="1:37" ht="15.75" customHeight="1" x14ac:dyDescent="0.2">
      <c r="A13" s="28" t="s">
        <v>54</v>
      </c>
      <c r="B13" s="5">
        <v>1</v>
      </c>
      <c r="C13" s="6">
        <f t="shared" si="0"/>
        <v>0.19685039370078738</v>
      </c>
      <c r="D13" s="5">
        <v>7</v>
      </c>
      <c r="E13" s="6">
        <f t="shared" si="1"/>
        <v>0.44929396662387677</v>
      </c>
      <c r="F13" s="5">
        <v>0</v>
      </c>
      <c r="G13" s="6">
        <f t="shared" si="2"/>
        <v>0</v>
      </c>
      <c r="H13" s="5">
        <v>1</v>
      </c>
      <c r="I13" s="6">
        <f t="shared" si="3"/>
        <v>7.1994240460763137E-2</v>
      </c>
      <c r="J13" s="5">
        <v>1</v>
      </c>
      <c r="K13" s="6">
        <f t="shared" si="4"/>
        <v>0.22988505747126436</v>
      </c>
      <c r="L13" s="5">
        <v>0</v>
      </c>
      <c r="M13" s="9">
        <f t="shared" si="5"/>
        <v>0</v>
      </c>
      <c r="N13" s="5">
        <v>1</v>
      </c>
      <c r="O13" s="9">
        <f t="shared" si="6"/>
        <v>6.0753341433778855E-2</v>
      </c>
      <c r="P13" s="5">
        <v>0</v>
      </c>
      <c r="Q13" s="6">
        <f t="shared" si="7"/>
        <v>0</v>
      </c>
      <c r="R13" s="5">
        <v>1</v>
      </c>
      <c r="S13" s="9">
        <f t="shared" si="8"/>
        <v>0.42194092827004215</v>
      </c>
      <c r="T13" s="5">
        <v>0</v>
      </c>
      <c r="U13" s="14">
        <f t="shared" si="9"/>
        <v>0</v>
      </c>
      <c r="V13" s="35">
        <v>4</v>
      </c>
      <c r="W13" s="6">
        <f t="shared" si="10"/>
        <v>0.40322580645161288</v>
      </c>
      <c r="X13" s="5">
        <v>0</v>
      </c>
      <c r="Y13" s="6">
        <f t="shared" si="11"/>
        <v>0</v>
      </c>
      <c r="Z13" s="5">
        <v>0</v>
      </c>
      <c r="AA13" s="6">
        <f t="shared" si="12"/>
        <v>0</v>
      </c>
      <c r="AB13" s="5">
        <v>2</v>
      </c>
      <c r="AC13" s="6">
        <f t="shared" si="13"/>
        <v>0.37383177570093462</v>
      </c>
      <c r="AD13" s="5">
        <v>4</v>
      </c>
      <c r="AE13" s="6">
        <f t="shared" si="14"/>
        <v>0.3902439024390244</v>
      </c>
      <c r="AF13" s="5"/>
      <c r="AG13" s="9">
        <f t="shared" si="15"/>
        <v>0</v>
      </c>
      <c r="AH13" s="5">
        <f t="shared" si="16"/>
        <v>22</v>
      </c>
      <c r="AI13" s="6">
        <f t="shared" si="17"/>
        <v>0.21797285247201031</v>
      </c>
      <c r="AJ13" s="15">
        <v>2133</v>
      </c>
      <c r="AK13" s="14">
        <f t="shared" si="18"/>
        <v>0.55999537931613874</v>
      </c>
    </row>
    <row r="14" spans="1:37" ht="15.75" customHeight="1" x14ac:dyDescent="0.2">
      <c r="A14" s="28" t="s">
        <v>38</v>
      </c>
      <c r="B14" s="5">
        <v>2</v>
      </c>
      <c r="C14" s="6">
        <f t="shared" si="0"/>
        <v>0.39370078740157477</v>
      </c>
      <c r="D14" s="5"/>
      <c r="E14" s="6">
        <f t="shared" si="1"/>
        <v>0</v>
      </c>
      <c r="F14" s="5">
        <v>3</v>
      </c>
      <c r="G14" s="6">
        <f t="shared" si="2"/>
        <v>0.50335570469798652</v>
      </c>
      <c r="H14" s="5">
        <v>1</v>
      </c>
      <c r="I14" s="6">
        <f t="shared" si="3"/>
        <v>7.1994240460763137E-2</v>
      </c>
      <c r="J14" s="5">
        <v>1</v>
      </c>
      <c r="K14" s="6">
        <f t="shared" si="4"/>
        <v>0.22988505747126436</v>
      </c>
      <c r="L14" s="5">
        <v>0</v>
      </c>
      <c r="M14" s="9">
        <f t="shared" si="5"/>
        <v>0</v>
      </c>
      <c r="N14" s="5">
        <v>3</v>
      </c>
      <c r="O14" s="9">
        <f t="shared" si="6"/>
        <v>0.18226002430133656</v>
      </c>
      <c r="P14" s="5">
        <v>0</v>
      </c>
      <c r="Q14" s="6">
        <f t="shared" si="7"/>
        <v>0</v>
      </c>
      <c r="R14" s="5">
        <v>1</v>
      </c>
      <c r="S14" s="9">
        <f t="shared" si="8"/>
        <v>0.42194092827004215</v>
      </c>
      <c r="T14" s="5">
        <v>0</v>
      </c>
      <c r="U14" s="14">
        <f t="shared" si="9"/>
        <v>0</v>
      </c>
      <c r="V14" s="35"/>
      <c r="W14" s="6">
        <f t="shared" si="10"/>
        <v>0</v>
      </c>
      <c r="X14" s="5">
        <v>0</v>
      </c>
      <c r="Y14" s="6">
        <f t="shared" si="11"/>
        <v>0</v>
      </c>
      <c r="Z14" s="5">
        <v>0</v>
      </c>
      <c r="AA14" s="6">
        <f t="shared" si="12"/>
        <v>0</v>
      </c>
      <c r="AB14" s="5">
        <v>3</v>
      </c>
      <c r="AC14" s="6">
        <f t="shared" si="13"/>
        <v>0.56074766355140182</v>
      </c>
      <c r="AD14" s="5">
        <v>3</v>
      </c>
      <c r="AE14" s="6">
        <f t="shared" si="14"/>
        <v>0.29268292682926828</v>
      </c>
      <c r="AF14" s="5"/>
      <c r="AG14" s="9">
        <f t="shared" si="15"/>
        <v>0</v>
      </c>
      <c r="AH14" s="5">
        <f t="shared" si="16"/>
        <v>17</v>
      </c>
      <c r="AI14" s="6">
        <f t="shared" si="17"/>
        <v>0.16843356781928071</v>
      </c>
      <c r="AJ14" s="15">
        <v>1050</v>
      </c>
      <c r="AK14" s="14">
        <f t="shared" si="18"/>
        <v>0.27566579853818363</v>
      </c>
    </row>
    <row r="15" spans="1:37" ht="15.75" customHeight="1" x14ac:dyDescent="0.2">
      <c r="A15" s="28" t="s">
        <v>49</v>
      </c>
      <c r="B15" s="39">
        <v>1</v>
      </c>
      <c r="C15" s="41">
        <f t="shared" si="0"/>
        <v>0.19685039370078738</v>
      </c>
      <c r="D15" s="39"/>
      <c r="E15" s="41">
        <f t="shared" si="1"/>
        <v>0</v>
      </c>
      <c r="F15" s="39">
        <v>1</v>
      </c>
      <c r="G15" s="41">
        <f t="shared" si="2"/>
        <v>0.16778523489932887</v>
      </c>
      <c r="H15" s="39">
        <v>2</v>
      </c>
      <c r="I15" s="41">
        <f t="shared" si="3"/>
        <v>0.14398848092152627</v>
      </c>
      <c r="J15" s="39"/>
      <c r="K15" s="41">
        <f t="shared" si="4"/>
        <v>0</v>
      </c>
      <c r="L15" s="39">
        <v>0</v>
      </c>
      <c r="M15" s="40">
        <f t="shared" si="5"/>
        <v>0</v>
      </c>
      <c r="N15" s="39">
        <v>1</v>
      </c>
      <c r="O15" s="40">
        <f t="shared" si="6"/>
        <v>6.0753341433778855E-2</v>
      </c>
      <c r="P15" s="39">
        <v>0</v>
      </c>
      <c r="Q15" s="41">
        <f t="shared" si="7"/>
        <v>0</v>
      </c>
      <c r="R15" s="39">
        <v>1</v>
      </c>
      <c r="S15" s="40">
        <f t="shared" si="8"/>
        <v>0.42194092827004215</v>
      </c>
      <c r="T15" s="39">
        <v>0</v>
      </c>
      <c r="U15" s="42">
        <f t="shared" si="9"/>
        <v>0</v>
      </c>
      <c r="V15" s="43">
        <v>1</v>
      </c>
      <c r="W15" s="41">
        <f t="shared" si="10"/>
        <v>0.10080645161290322</v>
      </c>
      <c r="X15" s="39"/>
      <c r="Y15" s="41">
        <f t="shared" si="11"/>
        <v>0</v>
      </c>
      <c r="Z15" s="39"/>
      <c r="AA15" s="41">
        <f t="shared" si="12"/>
        <v>0</v>
      </c>
      <c r="AB15" s="39"/>
      <c r="AC15" s="41">
        <f t="shared" si="13"/>
        <v>0</v>
      </c>
      <c r="AD15" s="39">
        <v>1</v>
      </c>
      <c r="AE15" s="41">
        <f t="shared" si="14"/>
        <v>9.7560975609756101E-2</v>
      </c>
      <c r="AF15" s="39">
        <v>1</v>
      </c>
      <c r="AG15" s="40">
        <f t="shared" si="15"/>
        <v>0.33670033670033667</v>
      </c>
      <c r="AH15" s="39">
        <f t="shared" si="16"/>
        <v>9</v>
      </c>
      <c r="AI15" s="41">
        <f t="shared" si="17"/>
        <v>8.9170712374913308E-2</v>
      </c>
      <c r="AJ15" s="44">
        <v>671</v>
      </c>
      <c r="AK15" s="42">
        <f t="shared" si="18"/>
        <v>0.17616357220868689</v>
      </c>
    </row>
    <row r="16" spans="1:37" ht="15.75" customHeight="1" x14ac:dyDescent="0.2">
      <c r="A16" s="28" t="s">
        <v>55</v>
      </c>
      <c r="B16" s="5">
        <v>0</v>
      </c>
      <c r="C16" s="6">
        <f t="shared" si="0"/>
        <v>0</v>
      </c>
      <c r="D16" s="5">
        <v>3</v>
      </c>
      <c r="E16" s="6">
        <f t="shared" si="1"/>
        <v>0.19255455712451863</v>
      </c>
      <c r="F16" s="5">
        <v>0</v>
      </c>
      <c r="G16" s="6">
        <f t="shared" si="2"/>
        <v>0</v>
      </c>
      <c r="H16" s="5"/>
      <c r="I16" s="6">
        <f t="shared" si="3"/>
        <v>0</v>
      </c>
      <c r="J16" s="5">
        <v>2</v>
      </c>
      <c r="K16" s="6">
        <f t="shared" si="4"/>
        <v>0.45977011494252873</v>
      </c>
      <c r="L16" s="5">
        <v>0</v>
      </c>
      <c r="M16" s="9">
        <f t="shared" si="5"/>
        <v>0</v>
      </c>
      <c r="N16" s="5">
        <v>1</v>
      </c>
      <c r="O16" s="9">
        <f t="shared" si="6"/>
        <v>6.0753341433778855E-2</v>
      </c>
      <c r="P16" s="5">
        <v>0</v>
      </c>
      <c r="Q16" s="6">
        <f t="shared" si="7"/>
        <v>0</v>
      </c>
      <c r="R16" s="5">
        <v>0</v>
      </c>
      <c r="S16" s="9">
        <f t="shared" si="8"/>
        <v>0</v>
      </c>
      <c r="T16" s="5">
        <v>1</v>
      </c>
      <c r="U16" s="14">
        <f t="shared" si="9"/>
        <v>0.78740157480314954</v>
      </c>
      <c r="V16" s="35">
        <v>1</v>
      </c>
      <c r="W16" s="6">
        <f t="shared" si="10"/>
        <v>0.10080645161290322</v>
      </c>
      <c r="X16" s="5">
        <v>0</v>
      </c>
      <c r="Y16" s="6">
        <f t="shared" si="11"/>
        <v>0</v>
      </c>
      <c r="Z16" s="5">
        <v>1</v>
      </c>
      <c r="AA16" s="6">
        <f t="shared" si="12"/>
        <v>0.20408163265306123</v>
      </c>
      <c r="AB16" s="5">
        <v>0</v>
      </c>
      <c r="AC16" s="6">
        <f t="shared" si="13"/>
        <v>0</v>
      </c>
      <c r="AD16" s="5">
        <v>2</v>
      </c>
      <c r="AE16" s="6">
        <f t="shared" si="14"/>
        <v>0.1951219512195122</v>
      </c>
      <c r="AF16" s="5"/>
      <c r="AG16" s="9">
        <f t="shared" si="15"/>
        <v>0</v>
      </c>
      <c r="AH16" s="5">
        <f t="shared" si="16"/>
        <v>11</v>
      </c>
      <c r="AI16" s="6">
        <f t="shared" si="17"/>
        <v>0.10898642623600516</v>
      </c>
      <c r="AJ16" s="15">
        <v>1374</v>
      </c>
      <c r="AK16" s="14">
        <f t="shared" si="18"/>
        <v>0.3607283878013946</v>
      </c>
    </row>
    <row r="17" spans="1:37" ht="15.75" customHeight="1" x14ac:dyDescent="0.2">
      <c r="A17" s="30" t="s">
        <v>56</v>
      </c>
      <c r="B17" s="7">
        <v>1</v>
      </c>
      <c r="C17" s="8">
        <f t="shared" si="0"/>
        <v>0.19685039370078738</v>
      </c>
      <c r="D17" s="7">
        <v>2</v>
      </c>
      <c r="E17" s="8">
        <f t="shared" si="1"/>
        <v>0.12836970474967907</v>
      </c>
      <c r="F17" s="7">
        <v>0</v>
      </c>
      <c r="G17" s="8">
        <f t="shared" si="2"/>
        <v>0</v>
      </c>
      <c r="H17" s="7">
        <v>0</v>
      </c>
      <c r="I17" s="8">
        <f t="shared" si="3"/>
        <v>0</v>
      </c>
      <c r="J17" s="7">
        <v>2</v>
      </c>
      <c r="K17" s="8">
        <f t="shared" si="4"/>
        <v>0.45977011494252873</v>
      </c>
      <c r="L17" s="10">
        <v>0</v>
      </c>
      <c r="M17" s="12">
        <f t="shared" si="5"/>
        <v>0</v>
      </c>
      <c r="N17" s="10">
        <v>0</v>
      </c>
      <c r="O17" s="12">
        <f t="shared" si="6"/>
        <v>0</v>
      </c>
      <c r="P17" s="7">
        <v>0</v>
      </c>
      <c r="Q17" s="8">
        <f t="shared" si="7"/>
        <v>0</v>
      </c>
      <c r="R17" s="10">
        <v>0</v>
      </c>
      <c r="S17" s="12">
        <f t="shared" si="8"/>
        <v>0</v>
      </c>
      <c r="T17" s="7">
        <v>0</v>
      </c>
      <c r="U17" s="20">
        <f t="shared" si="9"/>
        <v>0</v>
      </c>
      <c r="V17" s="36"/>
      <c r="W17" s="33">
        <f t="shared" si="10"/>
        <v>0</v>
      </c>
      <c r="X17" s="7">
        <v>0</v>
      </c>
      <c r="Y17" s="8">
        <f t="shared" si="11"/>
        <v>0</v>
      </c>
      <c r="Z17" s="7">
        <v>0</v>
      </c>
      <c r="AA17" s="8">
        <f t="shared" si="12"/>
        <v>0</v>
      </c>
      <c r="AB17" s="7">
        <v>0</v>
      </c>
      <c r="AC17" s="8">
        <f t="shared" si="13"/>
        <v>0</v>
      </c>
      <c r="AD17" s="7">
        <v>2</v>
      </c>
      <c r="AE17" s="8">
        <f t="shared" si="14"/>
        <v>0.1951219512195122</v>
      </c>
      <c r="AF17" s="10"/>
      <c r="AG17" s="12">
        <f t="shared" si="15"/>
        <v>0</v>
      </c>
      <c r="AH17" s="7">
        <f t="shared" si="16"/>
        <v>7</v>
      </c>
      <c r="AI17" s="8">
        <f t="shared" si="17"/>
        <v>6.9354998513821459E-2</v>
      </c>
      <c r="AJ17" s="16">
        <v>1083</v>
      </c>
      <c r="AK17" s="20">
        <f t="shared" si="18"/>
        <v>0.28432958077795512</v>
      </c>
    </row>
    <row r="18" spans="1:37" ht="25.5" customHeight="1" thickBot="1" x14ac:dyDescent="0.25">
      <c r="A18" s="32" t="s">
        <v>24</v>
      </c>
      <c r="B18" s="17">
        <f>SUM(B3:B17)</f>
        <v>508</v>
      </c>
      <c r="C18" s="18">
        <f>B18/B18*100</f>
        <v>100</v>
      </c>
      <c r="D18" s="17">
        <f>SUM(D3:D17)</f>
        <v>1558</v>
      </c>
      <c r="E18" s="18">
        <f>D18/D18*100</f>
        <v>100</v>
      </c>
      <c r="F18" s="17">
        <f>SUM(F3:F17)</f>
        <v>596</v>
      </c>
      <c r="G18" s="18">
        <f>F18/F18*100</f>
        <v>100</v>
      </c>
      <c r="H18" s="17">
        <f>SUM(H3:H17)</f>
        <v>1389</v>
      </c>
      <c r="I18" s="18">
        <f>H18/H18*100</f>
        <v>100</v>
      </c>
      <c r="J18" s="17">
        <f>SUM(J3:J17)</f>
        <v>435</v>
      </c>
      <c r="K18" s="18">
        <f>J18/J18*100</f>
        <v>100</v>
      </c>
      <c r="L18" s="17">
        <f>SUM(L3:L17)</f>
        <v>123</v>
      </c>
      <c r="M18" s="18">
        <f>L18/L18*100</f>
        <v>100</v>
      </c>
      <c r="N18" s="17">
        <f>SUM(N3:N17)</f>
        <v>1646</v>
      </c>
      <c r="O18" s="18">
        <f>N18/N18*100</f>
        <v>100</v>
      </c>
      <c r="P18" s="17">
        <f>SUM(P3:P17)</f>
        <v>74</v>
      </c>
      <c r="Q18" s="18">
        <f>P18/P18*100</f>
        <v>100</v>
      </c>
      <c r="R18" s="17">
        <f>SUM(R3:R17)</f>
        <v>237</v>
      </c>
      <c r="S18" s="18">
        <f>R18/R18*100</f>
        <v>100</v>
      </c>
      <c r="T18" s="17">
        <f>SUM(T3:T17)</f>
        <v>127</v>
      </c>
      <c r="U18" s="19">
        <f>T18/T18*100</f>
        <v>100</v>
      </c>
      <c r="V18" s="37">
        <f>SUM(V3:V17)</f>
        <v>992</v>
      </c>
      <c r="W18" s="18">
        <f>V18/V18*100</f>
        <v>100</v>
      </c>
      <c r="X18" s="17">
        <f>SUM(X3:X17)</f>
        <v>61</v>
      </c>
      <c r="Y18" s="18">
        <f>X18/X18*100</f>
        <v>100</v>
      </c>
      <c r="Z18" s="17">
        <f>SUM(Z3:Z17)</f>
        <v>490</v>
      </c>
      <c r="AA18" s="18">
        <f>Z18/Z18*100</f>
        <v>100</v>
      </c>
      <c r="AB18" s="17">
        <f>SUM(AB3:AB17)</f>
        <v>535</v>
      </c>
      <c r="AC18" s="18">
        <f>AB18/AB18*100</f>
        <v>100</v>
      </c>
      <c r="AD18" s="17">
        <f>SUM(AD3:AD17)</f>
        <v>1025</v>
      </c>
      <c r="AE18" s="18">
        <f>AD18/AD18*100</f>
        <v>100</v>
      </c>
      <c r="AF18" s="17">
        <f>SUM(AF3:AF17)</f>
        <v>297</v>
      </c>
      <c r="AG18" s="18">
        <f>AF18/AF18*100</f>
        <v>100</v>
      </c>
      <c r="AH18" s="17">
        <f t="shared" ref="AH18" si="19">SUM(B18,D18,F18,H18,J18,L18,N18,P18,R18,T18,V18,X18,Z18,AB18,AD18,AF18)</f>
        <v>10093</v>
      </c>
      <c r="AI18" s="18">
        <f>AH18/AH18*100</f>
        <v>100</v>
      </c>
      <c r="AJ18" s="17">
        <f>SUM(AJ3:AJ17)</f>
        <v>380896</v>
      </c>
      <c r="AK18" s="19">
        <f>AJ18/AJ18*100</f>
        <v>100</v>
      </c>
    </row>
    <row r="19" spans="1:37" ht="4.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  <c r="AK19" s="21"/>
    </row>
    <row r="20" spans="1:37" ht="17.25" customHeight="1" x14ac:dyDescent="0.2">
      <c r="A20" s="23" t="s">
        <v>27</v>
      </c>
      <c r="B20" s="203">
        <v>1430</v>
      </c>
      <c r="C20" s="203"/>
      <c r="D20" s="203">
        <v>4116</v>
      </c>
      <c r="E20" s="203"/>
      <c r="F20" s="203">
        <v>1565</v>
      </c>
      <c r="G20" s="203"/>
      <c r="H20" s="203">
        <v>3287</v>
      </c>
      <c r="I20" s="203"/>
      <c r="J20" s="203">
        <v>1022</v>
      </c>
      <c r="K20" s="203"/>
      <c r="L20" s="203">
        <v>301</v>
      </c>
      <c r="M20" s="203"/>
      <c r="N20" s="203">
        <v>4529</v>
      </c>
      <c r="O20" s="203"/>
      <c r="P20" s="203">
        <v>296</v>
      </c>
      <c r="Q20" s="203"/>
      <c r="R20" s="203">
        <v>683</v>
      </c>
      <c r="S20" s="203"/>
      <c r="T20" s="203">
        <v>328</v>
      </c>
      <c r="U20" s="203"/>
      <c r="V20" s="203">
        <v>3191</v>
      </c>
      <c r="W20" s="203"/>
      <c r="X20" s="203">
        <v>190</v>
      </c>
      <c r="Y20" s="203"/>
      <c r="Z20" s="203">
        <v>1040</v>
      </c>
      <c r="AA20" s="203"/>
      <c r="AB20" s="203">
        <v>1403</v>
      </c>
      <c r="AC20" s="203"/>
      <c r="AD20" s="203">
        <v>3063</v>
      </c>
      <c r="AE20" s="203"/>
      <c r="AF20" s="203">
        <v>644</v>
      </c>
      <c r="AG20" s="203"/>
      <c r="AH20" s="203">
        <f t="shared" ref="AH20" si="20">SUM(B20,D20,F20,H20,J20,L20,N20,P20,R20,T20,V20,X20,Z20,AB20,AD20,AF20)</f>
        <v>27088</v>
      </c>
      <c r="AI20" s="203"/>
      <c r="AJ20" s="203">
        <v>1013010</v>
      </c>
      <c r="AK20" s="203"/>
    </row>
    <row r="21" spans="1:37" ht="17.25" customHeight="1" x14ac:dyDescent="0.2">
      <c r="A21" s="24" t="s">
        <v>29</v>
      </c>
      <c r="B21" s="203">
        <v>515</v>
      </c>
      <c r="C21" s="203"/>
      <c r="D21" s="201">
        <v>1565</v>
      </c>
      <c r="E21" s="201"/>
      <c r="F21" s="201">
        <v>599</v>
      </c>
      <c r="G21" s="201"/>
      <c r="H21" s="201">
        <v>1401</v>
      </c>
      <c r="I21" s="201"/>
      <c r="J21" s="201">
        <v>441</v>
      </c>
      <c r="K21" s="201"/>
      <c r="L21" s="201">
        <v>127</v>
      </c>
      <c r="M21" s="201"/>
      <c r="N21" s="201">
        <v>1658</v>
      </c>
      <c r="O21" s="201"/>
      <c r="P21" s="201">
        <v>74</v>
      </c>
      <c r="Q21" s="201"/>
      <c r="R21" s="201">
        <v>237</v>
      </c>
      <c r="S21" s="201"/>
      <c r="T21" s="201">
        <v>129</v>
      </c>
      <c r="U21" s="201"/>
      <c r="V21" s="201">
        <v>1007</v>
      </c>
      <c r="W21" s="201"/>
      <c r="X21" s="201">
        <v>61</v>
      </c>
      <c r="Y21" s="201"/>
      <c r="Z21" s="201">
        <v>498</v>
      </c>
      <c r="AA21" s="201"/>
      <c r="AB21" s="203">
        <v>542</v>
      </c>
      <c r="AC21" s="203"/>
      <c r="AD21" s="201">
        <v>1033</v>
      </c>
      <c r="AE21" s="201"/>
      <c r="AF21" s="201">
        <v>306</v>
      </c>
      <c r="AG21" s="201"/>
      <c r="AH21" s="203">
        <f t="shared" ref="AH21" si="21">SUM(B21,D21,F21,H21,J21,L21,N21,P21,R21,T21,V21,X21,Z21,AB21,AD21,AF21)</f>
        <v>10193</v>
      </c>
      <c r="AI21" s="203"/>
      <c r="AJ21" s="201">
        <v>391039</v>
      </c>
      <c r="AK21" s="201"/>
    </row>
    <row r="22" spans="1:37" ht="17.25" customHeight="1" x14ac:dyDescent="0.2">
      <c r="A22" s="24" t="s">
        <v>28</v>
      </c>
      <c r="B22" s="202">
        <f>B21/B20</f>
        <v>0.36013986013986016</v>
      </c>
      <c r="C22" s="202"/>
      <c r="D22" s="202">
        <f>D21/D20</f>
        <v>0.38022351797862003</v>
      </c>
      <c r="E22" s="202"/>
      <c r="F22" s="202">
        <f>F21/F20</f>
        <v>0.3827476038338658</v>
      </c>
      <c r="G22" s="202"/>
      <c r="H22" s="202">
        <f>H21/H20</f>
        <v>0.42622452083967144</v>
      </c>
      <c r="I22" s="202"/>
      <c r="J22" s="202">
        <f>J21/J20</f>
        <v>0.4315068493150685</v>
      </c>
      <c r="K22" s="202"/>
      <c r="L22" s="202">
        <f>L21/L20</f>
        <v>0.42192691029900331</v>
      </c>
      <c r="M22" s="202"/>
      <c r="N22" s="202">
        <f>N21/N20</f>
        <v>0.36608522852726871</v>
      </c>
      <c r="O22" s="202"/>
      <c r="P22" s="202">
        <f>P21/P20</f>
        <v>0.25</v>
      </c>
      <c r="Q22" s="202"/>
      <c r="R22" s="202">
        <f>R21/R20</f>
        <v>0.34699853587115664</v>
      </c>
      <c r="S22" s="202"/>
      <c r="T22" s="202">
        <f>T21/T20</f>
        <v>0.39329268292682928</v>
      </c>
      <c r="U22" s="202"/>
      <c r="V22" s="202">
        <f>V21/V20</f>
        <v>0.31557505484174242</v>
      </c>
      <c r="W22" s="202"/>
      <c r="X22" s="202">
        <f>X21/X20</f>
        <v>0.32105263157894737</v>
      </c>
      <c r="Y22" s="202"/>
      <c r="Z22" s="202">
        <f>Z21/Z20</f>
        <v>0.47884615384615387</v>
      </c>
      <c r="AA22" s="202"/>
      <c r="AB22" s="202">
        <f>AB21/AB20</f>
        <v>0.38631503920171062</v>
      </c>
      <c r="AC22" s="202"/>
      <c r="AD22" s="202">
        <f>AD21/AD20</f>
        <v>0.33725106105125696</v>
      </c>
      <c r="AE22" s="202"/>
      <c r="AF22" s="202">
        <f>AF21/AF20</f>
        <v>0.4751552795031056</v>
      </c>
      <c r="AG22" s="202"/>
      <c r="AH22" s="202">
        <f>AH21/AH20</f>
        <v>0.37629208505611339</v>
      </c>
      <c r="AI22" s="202"/>
      <c r="AJ22" s="202">
        <f>AJ21/AJ20</f>
        <v>0.38601691987245929</v>
      </c>
      <c r="AK22" s="202"/>
    </row>
  </sheetData>
  <sortState ref="A3:IV17">
    <sortCondition descending="1" ref="AH3:AH17"/>
  </sortState>
  <mergeCells count="72">
    <mergeCell ref="AB22:AC22"/>
    <mergeCell ref="AD22:AE22"/>
    <mergeCell ref="AF22:AG22"/>
    <mergeCell ref="AH22:AI22"/>
    <mergeCell ref="AJ22:AK22"/>
    <mergeCell ref="AF21:AG21"/>
    <mergeCell ref="AH21:AI21"/>
    <mergeCell ref="AJ21:AK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V21:W21"/>
    <mergeCell ref="X21:Y21"/>
    <mergeCell ref="Z21:AA21"/>
    <mergeCell ref="AB21:AC21"/>
    <mergeCell ref="AD21:AE21"/>
    <mergeCell ref="L21:M21"/>
    <mergeCell ref="N21:O21"/>
    <mergeCell ref="P21:Q21"/>
    <mergeCell ref="R21:S21"/>
    <mergeCell ref="T21:U21"/>
    <mergeCell ref="B21:C21"/>
    <mergeCell ref="D21:E21"/>
    <mergeCell ref="F21:G21"/>
    <mergeCell ref="H21:I21"/>
    <mergeCell ref="J21:K21"/>
    <mergeCell ref="AB20:AC20"/>
    <mergeCell ref="AD20:AE20"/>
    <mergeCell ref="AF20:AG20"/>
    <mergeCell ref="AH20:AI20"/>
    <mergeCell ref="AJ20:AK20"/>
    <mergeCell ref="AF1:AG1"/>
    <mergeCell ref="AH1:AI1"/>
    <mergeCell ref="AJ1:AK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V1:W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conditionalFormatting sqref="C3:C17 E3:E17 G3:G17 I3:I17 K3:K17 M3:M17 O3:O17 Q3:Q17 S3:S17 U3:U17 W3:W17 Y3:Y17 AA3:AA17 AC3:AC17 AE3:AE17 AG3:AG17 AI3:AI17 AK3:AK17">
    <cfRule type="top10" dxfId="1" priority="2" stopIfTrue="1" percent="1" rank="10"/>
  </conditionalFormatting>
  <conditionalFormatting sqref="B22:AK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workbookViewId="0">
      <selection activeCell="T28" sqref="T28"/>
    </sheetView>
  </sheetViews>
  <sheetFormatPr defaultRowHeight="12.75" x14ac:dyDescent="0.2"/>
  <cols>
    <col min="1" max="1" width="34.42578125" style="1" customWidth="1"/>
    <col min="2" max="2" width="5.28515625" style="1" customWidth="1"/>
    <col min="3" max="3" width="5.42578125" style="1" customWidth="1"/>
    <col min="4" max="4" width="6.140625" style="1" customWidth="1"/>
    <col min="5" max="5" width="5.42578125" style="1" customWidth="1"/>
    <col min="6" max="6" width="4.7109375" style="1" customWidth="1"/>
    <col min="7" max="7" width="5.42578125" style="1" customWidth="1"/>
    <col min="8" max="8" width="5.5703125" style="1" customWidth="1"/>
    <col min="9" max="9" width="5.42578125" style="1" customWidth="1"/>
    <col min="10" max="10" width="5" style="1" customWidth="1"/>
    <col min="11" max="11" width="5.42578125" style="1" customWidth="1"/>
    <col min="12" max="12" width="5" style="1" customWidth="1"/>
    <col min="13" max="13" width="5.42578125" style="1" customWidth="1"/>
    <col min="14" max="14" width="6.140625" style="1" customWidth="1"/>
    <col min="15" max="15" width="5.42578125" style="1" customWidth="1"/>
    <col min="16" max="16" width="3.85546875" style="1" customWidth="1"/>
    <col min="17" max="17" width="5.42578125" style="1" customWidth="1"/>
    <col min="18" max="18" width="4.42578125" style="1" customWidth="1"/>
    <col min="19" max="19" width="5.42578125" style="1" customWidth="1"/>
    <col min="20" max="20" width="4.5703125" style="1" customWidth="1"/>
    <col min="21" max="21" width="5.42578125" style="1" customWidth="1"/>
    <col min="22" max="22" width="4.7109375" style="1" customWidth="1"/>
    <col min="23" max="23" width="5.42578125" style="1" customWidth="1"/>
    <col min="24" max="24" width="4.5703125" style="1" customWidth="1"/>
    <col min="25" max="25" width="5.42578125" style="1" customWidth="1"/>
    <col min="26" max="26" width="4.85546875" style="1" customWidth="1"/>
    <col min="27" max="27" width="5.42578125" style="1" customWidth="1"/>
    <col min="28" max="28" width="4.5703125" style="1" customWidth="1"/>
    <col min="29" max="29" width="5.42578125" style="1" customWidth="1"/>
    <col min="30" max="30" width="5.28515625" style="1" customWidth="1"/>
    <col min="31" max="31" width="5.42578125" style="1" customWidth="1"/>
    <col min="32" max="32" width="6.42578125" style="1" customWidth="1"/>
    <col min="33" max="33" width="5.42578125" style="1" customWidth="1"/>
    <col min="34" max="34" width="8.85546875" style="1" customWidth="1"/>
    <col min="35" max="35" width="7.140625" style="1" customWidth="1"/>
    <col min="36" max="36" width="9" style="2" customWidth="1"/>
    <col min="37" max="37" width="7" style="1" customWidth="1"/>
    <col min="38" max="16384" width="9.140625" style="1"/>
  </cols>
  <sheetData>
    <row r="1" spans="1:37" ht="91.5" customHeight="1" x14ac:dyDescent="0.2">
      <c r="A1" s="38">
        <v>2012</v>
      </c>
      <c r="B1" s="204" t="s">
        <v>0</v>
      </c>
      <c r="C1" s="205"/>
      <c r="D1" s="204" t="s">
        <v>1</v>
      </c>
      <c r="E1" s="205"/>
      <c r="F1" s="204" t="s">
        <v>2</v>
      </c>
      <c r="G1" s="205"/>
      <c r="H1" s="204" t="s">
        <v>3</v>
      </c>
      <c r="I1" s="205"/>
      <c r="J1" s="204" t="s">
        <v>4</v>
      </c>
      <c r="K1" s="205"/>
      <c r="L1" s="204" t="s">
        <v>11</v>
      </c>
      <c r="M1" s="205"/>
      <c r="N1" s="204" t="s">
        <v>5</v>
      </c>
      <c r="O1" s="205"/>
      <c r="P1" s="204" t="s">
        <v>6</v>
      </c>
      <c r="Q1" s="205"/>
      <c r="R1" s="204" t="s">
        <v>7</v>
      </c>
      <c r="S1" s="205"/>
      <c r="T1" s="204" t="s">
        <v>8</v>
      </c>
      <c r="U1" s="206"/>
      <c r="V1" s="207" t="s">
        <v>9</v>
      </c>
      <c r="W1" s="208"/>
      <c r="X1" s="213" t="s">
        <v>10</v>
      </c>
      <c r="Y1" s="213"/>
      <c r="Z1" s="211" t="s">
        <v>12</v>
      </c>
      <c r="AA1" s="212"/>
      <c r="AB1" s="211" t="s">
        <v>13</v>
      </c>
      <c r="AC1" s="212"/>
      <c r="AD1" s="214" t="s">
        <v>14</v>
      </c>
      <c r="AE1" s="215"/>
      <c r="AF1" s="211" t="s">
        <v>32</v>
      </c>
      <c r="AG1" s="212"/>
      <c r="AH1" s="216" t="s">
        <v>33</v>
      </c>
      <c r="AI1" s="217"/>
      <c r="AJ1" s="209" t="s">
        <v>34</v>
      </c>
      <c r="AK1" s="210"/>
    </row>
    <row r="2" spans="1:37" ht="18" customHeight="1" x14ac:dyDescent="0.2">
      <c r="A2" s="31" t="s">
        <v>372</v>
      </c>
      <c r="B2" s="3" t="s">
        <v>25</v>
      </c>
      <c r="C2" s="4" t="s">
        <v>23</v>
      </c>
      <c r="D2" s="3" t="s">
        <v>25</v>
      </c>
      <c r="E2" s="4" t="s">
        <v>23</v>
      </c>
      <c r="F2" s="3" t="s">
        <v>25</v>
      </c>
      <c r="G2" s="4" t="s">
        <v>23</v>
      </c>
      <c r="H2" s="3" t="s">
        <v>25</v>
      </c>
      <c r="I2" s="4" t="s">
        <v>23</v>
      </c>
      <c r="J2" s="3" t="s">
        <v>25</v>
      </c>
      <c r="K2" s="4" t="s">
        <v>23</v>
      </c>
      <c r="L2" s="3" t="s">
        <v>25</v>
      </c>
      <c r="M2" s="11" t="s">
        <v>23</v>
      </c>
      <c r="N2" s="3" t="s">
        <v>25</v>
      </c>
      <c r="O2" s="11" t="s">
        <v>23</v>
      </c>
      <c r="P2" s="3" t="s">
        <v>25</v>
      </c>
      <c r="Q2" s="4" t="s">
        <v>23</v>
      </c>
      <c r="R2" s="3" t="s">
        <v>25</v>
      </c>
      <c r="S2" s="11" t="s">
        <v>23</v>
      </c>
      <c r="T2" s="3" t="s">
        <v>25</v>
      </c>
      <c r="U2" s="13" t="s">
        <v>23</v>
      </c>
      <c r="V2" s="34" t="s">
        <v>25</v>
      </c>
      <c r="W2" s="4" t="s">
        <v>23</v>
      </c>
      <c r="X2" s="3" t="s">
        <v>25</v>
      </c>
      <c r="Y2" s="4" t="s">
        <v>23</v>
      </c>
      <c r="Z2" s="3" t="s">
        <v>25</v>
      </c>
      <c r="AA2" s="4" t="s">
        <v>23</v>
      </c>
      <c r="AB2" s="3" t="s">
        <v>25</v>
      </c>
      <c r="AC2" s="4" t="s">
        <v>23</v>
      </c>
      <c r="AD2" s="3" t="s">
        <v>25</v>
      </c>
      <c r="AE2" s="4" t="s">
        <v>23</v>
      </c>
      <c r="AF2" s="3" t="s">
        <v>25</v>
      </c>
      <c r="AG2" s="11" t="s">
        <v>23</v>
      </c>
      <c r="AH2" s="3" t="s">
        <v>25</v>
      </c>
      <c r="AI2" s="4" t="s">
        <v>23</v>
      </c>
      <c r="AJ2" s="3" t="s">
        <v>25</v>
      </c>
      <c r="AK2" s="13" t="s">
        <v>23</v>
      </c>
    </row>
    <row r="3" spans="1:37" ht="15.75" customHeight="1" x14ac:dyDescent="0.2">
      <c r="A3" s="174" t="s">
        <v>57</v>
      </c>
      <c r="B3" s="39">
        <v>154</v>
      </c>
      <c r="C3" s="41">
        <f t="shared" ref="C3:C23" si="0">B3/$B$24*100</f>
        <v>38.5</v>
      </c>
      <c r="D3" s="39">
        <v>347</v>
      </c>
      <c r="E3" s="41">
        <f t="shared" ref="E3:E23" si="1">D3/$D$24*100</f>
        <v>24.522968197879859</v>
      </c>
      <c r="F3" s="39">
        <v>150</v>
      </c>
      <c r="G3" s="41">
        <f t="shared" ref="G3:G23" si="2">F3/$F$24*100</f>
        <v>32.679738562091501</v>
      </c>
      <c r="H3" s="39">
        <v>344</v>
      </c>
      <c r="I3" s="41">
        <f t="shared" ref="I3:I23" si="3">H3/$H$24*100</f>
        <v>27.990235964198533</v>
      </c>
      <c r="J3" s="39">
        <v>107</v>
      </c>
      <c r="K3" s="41">
        <f t="shared" ref="K3:K23" si="4">J3/$J$24*100</f>
        <v>32.228915662650607</v>
      </c>
      <c r="L3" s="39">
        <v>19</v>
      </c>
      <c r="M3" s="40">
        <f t="shared" ref="M3:M23" si="5">L3/$L$24*100</f>
        <v>21.839080459770116</v>
      </c>
      <c r="N3" s="39">
        <v>371</v>
      </c>
      <c r="O3" s="40">
        <f t="shared" ref="O3:O23" si="6">N3/$N$24*100</f>
        <v>27.339719970523213</v>
      </c>
      <c r="P3" s="39">
        <v>20</v>
      </c>
      <c r="Q3" s="41">
        <f t="shared" ref="Q3:Q23" si="7">P3/$P$24*100</f>
        <v>22.222222222222221</v>
      </c>
      <c r="R3" s="39">
        <v>62</v>
      </c>
      <c r="S3" s="40">
        <f t="shared" ref="S3:S23" si="8">R3/$R$24*100</f>
        <v>30.243902439024389</v>
      </c>
      <c r="T3" s="39">
        <v>36</v>
      </c>
      <c r="U3" s="42">
        <f t="shared" ref="U3:U23" si="9">T3/$T$24*100</f>
        <v>30.76923076923077</v>
      </c>
      <c r="V3" s="43">
        <v>206</v>
      </c>
      <c r="W3" s="41">
        <f t="shared" ref="W3:W23" si="10">V3/$V$24*100</f>
        <v>25.911949685534591</v>
      </c>
      <c r="X3" s="39">
        <v>84</v>
      </c>
      <c r="Y3" s="41">
        <f t="shared" ref="Y3:Y23" si="11">X3/$X$24*100</f>
        <v>83.168316831683171</v>
      </c>
      <c r="Z3" s="39">
        <v>96</v>
      </c>
      <c r="AA3" s="41">
        <f t="shared" ref="AA3:AA23" si="12">Z3/$Z$24*100</f>
        <v>28.828828828828829</v>
      </c>
      <c r="AB3" s="39">
        <v>115</v>
      </c>
      <c r="AC3" s="41">
        <f t="shared" ref="AC3:AC23" si="13">AB3/$AB$24*100</f>
        <v>30.026109660574413</v>
      </c>
      <c r="AD3" s="39">
        <v>254</v>
      </c>
      <c r="AE3" s="41">
        <f t="shared" ref="AE3:AE23" si="14">AD3/$AD$24*100</f>
        <v>30.346475507765831</v>
      </c>
      <c r="AF3" s="39">
        <v>62</v>
      </c>
      <c r="AG3" s="40">
        <f t="shared" ref="AG3:AG23" si="15">AF3/$AF$24*100</f>
        <v>25.94142259414226</v>
      </c>
      <c r="AH3" s="39">
        <f t="shared" ref="AH3:AH23" si="16">SUM(B3,D3,F3,H3,J3,L3,N3,P3,R3,T3,V3,X3,Z3,AB3,AD3,AF3)</f>
        <v>2427</v>
      </c>
      <c r="AI3" s="41">
        <f t="shared" ref="AI3:AI23" si="17">AH3/$AH$24*100</f>
        <v>28.965270318653779</v>
      </c>
      <c r="AJ3" s="44">
        <v>87688</v>
      </c>
      <c r="AK3" s="42">
        <f t="shared" ref="AK3:AK23" si="18">AJ3/$AJ$24*100</f>
        <v>27.404298407082965</v>
      </c>
    </row>
    <row r="4" spans="1:37" ht="15.75" customHeight="1" x14ac:dyDescent="0.2">
      <c r="A4" s="28" t="s">
        <v>67</v>
      </c>
      <c r="B4" s="39">
        <v>43</v>
      </c>
      <c r="C4" s="41">
        <f t="shared" si="0"/>
        <v>10.75</v>
      </c>
      <c r="D4" s="39">
        <v>538</v>
      </c>
      <c r="E4" s="41">
        <f t="shared" si="1"/>
        <v>38.021201413427562</v>
      </c>
      <c r="F4" s="39">
        <v>76</v>
      </c>
      <c r="G4" s="41">
        <f t="shared" si="2"/>
        <v>16.557734204793029</v>
      </c>
      <c r="H4" s="39">
        <v>201</v>
      </c>
      <c r="I4" s="41">
        <f t="shared" si="3"/>
        <v>16.354759967453212</v>
      </c>
      <c r="J4" s="39">
        <v>75</v>
      </c>
      <c r="K4" s="41">
        <f t="shared" si="4"/>
        <v>22.590361445783135</v>
      </c>
      <c r="L4" s="39">
        <v>19</v>
      </c>
      <c r="M4" s="40">
        <f t="shared" si="5"/>
        <v>21.839080459770116</v>
      </c>
      <c r="N4" s="39">
        <v>117</v>
      </c>
      <c r="O4" s="40">
        <f t="shared" si="6"/>
        <v>8.6219602063375085</v>
      </c>
      <c r="P4" s="39">
        <v>5</v>
      </c>
      <c r="Q4" s="41">
        <f t="shared" si="7"/>
        <v>5.5555555555555554</v>
      </c>
      <c r="R4" s="39">
        <v>19</v>
      </c>
      <c r="S4" s="40">
        <f t="shared" si="8"/>
        <v>9.2682926829268286</v>
      </c>
      <c r="T4" s="39">
        <v>14</v>
      </c>
      <c r="U4" s="42">
        <f t="shared" si="9"/>
        <v>11.965811965811966</v>
      </c>
      <c r="V4" s="43">
        <v>58</v>
      </c>
      <c r="W4" s="41">
        <f t="shared" si="10"/>
        <v>7.2955974842767297</v>
      </c>
      <c r="X4" s="39"/>
      <c r="Y4" s="41">
        <f t="shared" si="11"/>
        <v>0</v>
      </c>
      <c r="Z4" s="39">
        <v>16</v>
      </c>
      <c r="AA4" s="41">
        <f t="shared" si="12"/>
        <v>4.8048048048048049</v>
      </c>
      <c r="AB4" s="39">
        <v>27</v>
      </c>
      <c r="AC4" s="41">
        <f t="shared" si="13"/>
        <v>7.0496083550913839</v>
      </c>
      <c r="AD4" s="39">
        <v>107</v>
      </c>
      <c r="AE4" s="41">
        <f t="shared" si="14"/>
        <v>12.783751493428912</v>
      </c>
      <c r="AF4" s="39">
        <v>19</v>
      </c>
      <c r="AG4" s="40">
        <f t="shared" si="15"/>
        <v>7.9497907949790791</v>
      </c>
      <c r="AH4" s="39">
        <f t="shared" si="16"/>
        <v>1334</v>
      </c>
      <c r="AI4" s="41">
        <f t="shared" si="17"/>
        <v>15.920754266618928</v>
      </c>
      <c r="AJ4" s="44">
        <v>14596</v>
      </c>
      <c r="AK4" s="42">
        <f t="shared" si="18"/>
        <v>4.561549351676204</v>
      </c>
    </row>
    <row r="5" spans="1:37" ht="15.75" customHeight="1" x14ac:dyDescent="0.2">
      <c r="A5" s="190" t="s">
        <v>35</v>
      </c>
      <c r="B5" s="39">
        <v>23</v>
      </c>
      <c r="C5" s="41">
        <f t="shared" si="0"/>
        <v>5.75</v>
      </c>
      <c r="D5" s="39">
        <v>76</v>
      </c>
      <c r="E5" s="41">
        <f t="shared" si="1"/>
        <v>5.3710247349823321</v>
      </c>
      <c r="F5" s="39">
        <v>30</v>
      </c>
      <c r="G5" s="41">
        <f t="shared" si="2"/>
        <v>6.5359477124183014</v>
      </c>
      <c r="H5" s="39">
        <v>151</v>
      </c>
      <c r="I5" s="41">
        <f t="shared" si="3"/>
        <v>12.286411716842961</v>
      </c>
      <c r="J5" s="39">
        <v>49</v>
      </c>
      <c r="K5" s="41">
        <f t="shared" si="4"/>
        <v>14.759036144578314</v>
      </c>
      <c r="L5" s="39">
        <v>12</v>
      </c>
      <c r="M5" s="40">
        <f t="shared" si="5"/>
        <v>13.793103448275861</v>
      </c>
      <c r="N5" s="39">
        <v>287</v>
      </c>
      <c r="O5" s="40">
        <f t="shared" si="6"/>
        <v>21.149594694178333</v>
      </c>
      <c r="P5" s="39">
        <v>31</v>
      </c>
      <c r="Q5" s="41">
        <f t="shared" si="7"/>
        <v>34.444444444444443</v>
      </c>
      <c r="R5" s="39">
        <v>47</v>
      </c>
      <c r="S5" s="40">
        <f t="shared" si="8"/>
        <v>22.926829268292686</v>
      </c>
      <c r="T5" s="39">
        <v>35</v>
      </c>
      <c r="U5" s="42">
        <f t="shared" si="9"/>
        <v>29.914529914529915</v>
      </c>
      <c r="V5" s="43">
        <v>196</v>
      </c>
      <c r="W5" s="41">
        <f t="shared" si="10"/>
        <v>24.654088050314467</v>
      </c>
      <c r="X5" s="39">
        <v>2</v>
      </c>
      <c r="Y5" s="41">
        <f t="shared" si="11"/>
        <v>1.9801980198019802</v>
      </c>
      <c r="Z5" s="39">
        <v>122</v>
      </c>
      <c r="AA5" s="41">
        <f t="shared" si="12"/>
        <v>36.636636636636638</v>
      </c>
      <c r="AB5" s="39">
        <v>97</v>
      </c>
      <c r="AC5" s="41">
        <f t="shared" si="13"/>
        <v>25.326370757180154</v>
      </c>
      <c r="AD5" s="39">
        <v>103</v>
      </c>
      <c r="AE5" s="41">
        <f t="shared" si="14"/>
        <v>12.305854241338112</v>
      </c>
      <c r="AF5" s="39">
        <v>60</v>
      </c>
      <c r="AG5" s="40">
        <f t="shared" si="15"/>
        <v>25.10460251046025</v>
      </c>
      <c r="AH5" s="39">
        <f t="shared" si="16"/>
        <v>1321</v>
      </c>
      <c r="AI5" s="41">
        <f t="shared" si="17"/>
        <v>15.765604487408998</v>
      </c>
      <c r="AJ5" s="44">
        <v>27536</v>
      </c>
      <c r="AK5" s="42">
        <f t="shared" si="18"/>
        <v>8.6055647401860753</v>
      </c>
    </row>
    <row r="6" spans="1:37" ht="13.5" customHeight="1" x14ac:dyDescent="0.2">
      <c r="A6" s="48" t="s">
        <v>59</v>
      </c>
      <c r="B6" s="39">
        <v>23</v>
      </c>
      <c r="C6" s="41">
        <f t="shared" si="0"/>
        <v>5.75</v>
      </c>
      <c r="D6" s="39">
        <v>125</v>
      </c>
      <c r="E6" s="41">
        <f t="shared" si="1"/>
        <v>8.8339222614840995</v>
      </c>
      <c r="F6" s="39">
        <v>50</v>
      </c>
      <c r="G6" s="41">
        <f t="shared" si="2"/>
        <v>10.893246187363834</v>
      </c>
      <c r="H6" s="39">
        <v>126</v>
      </c>
      <c r="I6" s="41">
        <f t="shared" si="3"/>
        <v>10.252237591537835</v>
      </c>
      <c r="J6" s="39">
        <v>19</v>
      </c>
      <c r="K6" s="41">
        <f t="shared" si="4"/>
        <v>5.7228915662650603</v>
      </c>
      <c r="L6" s="39">
        <v>16</v>
      </c>
      <c r="M6" s="40">
        <f t="shared" si="5"/>
        <v>18.390804597701148</v>
      </c>
      <c r="N6" s="39">
        <v>312</v>
      </c>
      <c r="O6" s="40">
        <f t="shared" si="6"/>
        <v>22.991893883566693</v>
      </c>
      <c r="P6" s="39">
        <v>7</v>
      </c>
      <c r="Q6" s="41">
        <f t="shared" si="7"/>
        <v>7.7777777777777777</v>
      </c>
      <c r="R6" s="39">
        <v>38</v>
      </c>
      <c r="S6" s="40">
        <f t="shared" si="8"/>
        <v>18.536585365853657</v>
      </c>
      <c r="T6" s="39">
        <v>14</v>
      </c>
      <c r="U6" s="42">
        <f t="shared" si="9"/>
        <v>11.965811965811966</v>
      </c>
      <c r="V6" s="43">
        <v>152</v>
      </c>
      <c r="W6" s="41">
        <f t="shared" si="10"/>
        <v>19.119496855345915</v>
      </c>
      <c r="X6" s="39">
        <v>12</v>
      </c>
      <c r="Y6" s="41">
        <f t="shared" si="11"/>
        <v>11.881188118811881</v>
      </c>
      <c r="Z6" s="39">
        <v>45</v>
      </c>
      <c r="AA6" s="41">
        <f t="shared" si="12"/>
        <v>13.513513513513514</v>
      </c>
      <c r="AB6" s="39">
        <v>56</v>
      </c>
      <c r="AC6" s="41">
        <f t="shared" si="13"/>
        <v>14.621409921671018</v>
      </c>
      <c r="AD6" s="39">
        <v>146</v>
      </c>
      <c r="AE6" s="41">
        <f t="shared" si="14"/>
        <v>17.443249701314219</v>
      </c>
      <c r="AF6" s="39">
        <v>51</v>
      </c>
      <c r="AG6" s="40">
        <f t="shared" si="15"/>
        <v>21.338912133891213</v>
      </c>
      <c r="AH6" s="39">
        <f t="shared" si="16"/>
        <v>1192</v>
      </c>
      <c r="AI6" s="41">
        <f t="shared" si="17"/>
        <v>14.226041293710468</v>
      </c>
      <c r="AJ6" s="44">
        <v>31744</v>
      </c>
      <c r="AK6" s="42">
        <f t="shared" si="18"/>
        <v>9.9206510427246783</v>
      </c>
    </row>
    <row r="7" spans="1:37" ht="15.75" customHeight="1" x14ac:dyDescent="0.2">
      <c r="A7" s="26" t="s">
        <v>58</v>
      </c>
      <c r="B7" s="39">
        <v>41</v>
      </c>
      <c r="C7" s="41">
        <f t="shared" si="0"/>
        <v>10.25</v>
      </c>
      <c r="D7" s="39">
        <v>142</v>
      </c>
      <c r="E7" s="41">
        <f t="shared" si="1"/>
        <v>10.035335689045937</v>
      </c>
      <c r="F7" s="39">
        <v>69</v>
      </c>
      <c r="G7" s="41">
        <f t="shared" si="2"/>
        <v>15.032679738562091</v>
      </c>
      <c r="H7" s="39">
        <v>155</v>
      </c>
      <c r="I7" s="41">
        <f t="shared" si="3"/>
        <v>12.611879576891782</v>
      </c>
      <c r="J7" s="39">
        <v>34</v>
      </c>
      <c r="K7" s="41">
        <f t="shared" si="4"/>
        <v>10.240963855421686</v>
      </c>
      <c r="L7" s="39">
        <v>4</v>
      </c>
      <c r="M7" s="40">
        <f t="shared" si="5"/>
        <v>4.5977011494252871</v>
      </c>
      <c r="N7" s="39">
        <v>139</v>
      </c>
      <c r="O7" s="40">
        <f t="shared" si="6"/>
        <v>10.243183492999263</v>
      </c>
      <c r="P7" s="39">
        <v>14</v>
      </c>
      <c r="Q7" s="41">
        <f t="shared" si="7"/>
        <v>15.555555555555555</v>
      </c>
      <c r="R7" s="39">
        <v>19</v>
      </c>
      <c r="S7" s="40">
        <f t="shared" si="8"/>
        <v>9.2682926829268286</v>
      </c>
      <c r="T7" s="39">
        <v>4</v>
      </c>
      <c r="U7" s="42">
        <f t="shared" si="9"/>
        <v>3.4188034188034191</v>
      </c>
      <c r="V7" s="43">
        <v>68</v>
      </c>
      <c r="W7" s="41">
        <f t="shared" si="10"/>
        <v>8.5534591194968552</v>
      </c>
      <c r="X7" s="39">
        <v>3</v>
      </c>
      <c r="Y7" s="41">
        <f t="shared" si="11"/>
        <v>2.9702970297029703</v>
      </c>
      <c r="Z7" s="39">
        <v>10</v>
      </c>
      <c r="AA7" s="41">
        <f t="shared" si="12"/>
        <v>3.0030030030030028</v>
      </c>
      <c r="AB7" s="39">
        <v>44</v>
      </c>
      <c r="AC7" s="41">
        <f t="shared" si="13"/>
        <v>11.488250652741515</v>
      </c>
      <c r="AD7" s="39">
        <v>124</v>
      </c>
      <c r="AE7" s="41">
        <f t="shared" si="14"/>
        <v>14.814814814814813</v>
      </c>
      <c r="AF7" s="39">
        <v>25</v>
      </c>
      <c r="AG7" s="40">
        <f t="shared" si="15"/>
        <v>10.460251046025103</v>
      </c>
      <c r="AH7" s="39">
        <f t="shared" si="16"/>
        <v>895</v>
      </c>
      <c r="AI7" s="41">
        <f t="shared" si="17"/>
        <v>10.681465568683613</v>
      </c>
      <c r="AJ7" s="44">
        <v>72912</v>
      </c>
      <c r="AK7" s="42">
        <f t="shared" si="18"/>
        <v>22.786495363758245</v>
      </c>
    </row>
    <row r="8" spans="1:37" ht="15.75" customHeight="1" x14ac:dyDescent="0.2">
      <c r="A8" s="27" t="s">
        <v>63</v>
      </c>
      <c r="B8" s="39">
        <v>53</v>
      </c>
      <c r="C8" s="41">
        <f t="shared" si="0"/>
        <v>13.25</v>
      </c>
      <c r="D8" s="39">
        <v>62</v>
      </c>
      <c r="E8" s="41">
        <f t="shared" si="1"/>
        <v>4.3816254416961131</v>
      </c>
      <c r="F8" s="39">
        <v>20</v>
      </c>
      <c r="G8" s="41">
        <f t="shared" si="2"/>
        <v>4.3572984749455337</v>
      </c>
      <c r="H8" s="39">
        <v>106</v>
      </c>
      <c r="I8" s="41">
        <f t="shared" si="3"/>
        <v>8.6248982912937358</v>
      </c>
      <c r="J8" s="39">
        <v>13</v>
      </c>
      <c r="K8" s="41">
        <f t="shared" si="4"/>
        <v>3.9156626506024099</v>
      </c>
      <c r="L8" s="39">
        <v>1</v>
      </c>
      <c r="M8" s="40">
        <f t="shared" si="5"/>
        <v>1.1494252873563218</v>
      </c>
      <c r="N8" s="39">
        <v>23</v>
      </c>
      <c r="O8" s="40">
        <f t="shared" si="6"/>
        <v>1.6949152542372881</v>
      </c>
      <c r="P8" s="39">
        <v>3</v>
      </c>
      <c r="Q8" s="41">
        <f t="shared" si="7"/>
        <v>3.3333333333333335</v>
      </c>
      <c r="R8" s="39">
        <v>1</v>
      </c>
      <c r="S8" s="40">
        <f t="shared" si="8"/>
        <v>0.48780487804878048</v>
      </c>
      <c r="T8" s="39">
        <v>1</v>
      </c>
      <c r="U8" s="42">
        <f t="shared" si="9"/>
        <v>0.85470085470085477</v>
      </c>
      <c r="V8" s="43">
        <v>34</v>
      </c>
      <c r="W8" s="41">
        <f t="shared" si="10"/>
        <v>4.2767295597484276</v>
      </c>
      <c r="X8" s="39"/>
      <c r="Y8" s="41">
        <f t="shared" si="11"/>
        <v>0</v>
      </c>
      <c r="Z8" s="39">
        <v>7</v>
      </c>
      <c r="AA8" s="41">
        <f t="shared" si="12"/>
        <v>2.1021021021021022</v>
      </c>
      <c r="AB8" s="39">
        <v>7</v>
      </c>
      <c r="AC8" s="41">
        <f t="shared" si="13"/>
        <v>1.8276762402088773</v>
      </c>
      <c r="AD8" s="39">
        <v>28</v>
      </c>
      <c r="AE8" s="41">
        <f t="shared" si="14"/>
        <v>3.3452807646356031</v>
      </c>
      <c r="AF8" s="39">
        <v>2</v>
      </c>
      <c r="AG8" s="40">
        <f t="shared" si="15"/>
        <v>0.83682008368200833</v>
      </c>
      <c r="AH8" s="39">
        <f t="shared" si="16"/>
        <v>361</v>
      </c>
      <c r="AI8" s="41">
        <f t="shared" si="17"/>
        <v>4.308390022675737</v>
      </c>
      <c r="AJ8" s="44">
        <v>13826</v>
      </c>
      <c r="AK8" s="42">
        <f t="shared" si="18"/>
        <v>4.3209085596242254</v>
      </c>
    </row>
    <row r="9" spans="1:37" ht="15.75" customHeight="1" x14ac:dyDescent="0.2">
      <c r="A9" s="28" t="s">
        <v>16</v>
      </c>
      <c r="B9" s="39">
        <v>8</v>
      </c>
      <c r="C9" s="41">
        <f t="shared" si="0"/>
        <v>2</v>
      </c>
      <c r="D9" s="39">
        <v>16</v>
      </c>
      <c r="E9" s="41">
        <f t="shared" si="1"/>
        <v>1.1307420494699647</v>
      </c>
      <c r="F9" s="39">
        <v>7</v>
      </c>
      <c r="G9" s="41">
        <f t="shared" si="2"/>
        <v>1.5250544662309369</v>
      </c>
      <c r="H9" s="39">
        <v>29</v>
      </c>
      <c r="I9" s="41">
        <f t="shared" si="3"/>
        <v>2.3596419853539463</v>
      </c>
      <c r="J9" s="39">
        <v>6</v>
      </c>
      <c r="K9" s="41">
        <f t="shared" si="4"/>
        <v>1.8072289156626504</v>
      </c>
      <c r="L9" s="39">
        <v>6</v>
      </c>
      <c r="M9" s="40">
        <f t="shared" si="5"/>
        <v>6.8965517241379306</v>
      </c>
      <c r="N9" s="39">
        <v>11</v>
      </c>
      <c r="O9" s="40">
        <f t="shared" si="6"/>
        <v>0.81061164333087687</v>
      </c>
      <c r="P9" s="39"/>
      <c r="Q9" s="41">
        <f t="shared" si="7"/>
        <v>0</v>
      </c>
      <c r="R9" s="39">
        <v>2</v>
      </c>
      <c r="S9" s="40">
        <f t="shared" si="8"/>
        <v>0.97560975609756095</v>
      </c>
      <c r="T9" s="39"/>
      <c r="U9" s="42">
        <f t="shared" si="9"/>
        <v>0</v>
      </c>
      <c r="V9" s="43">
        <v>11</v>
      </c>
      <c r="W9" s="41">
        <f t="shared" si="10"/>
        <v>1.3836477987421385</v>
      </c>
      <c r="X9" s="39"/>
      <c r="Y9" s="41">
        <f t="shared" si="11"/>
        <v>0</v>
      </c>
      <c r="Z9" s="39">
        <v>9</v>
      </c>
      <c r="AA9" s="41">
        <f t="shared" si="12"/>
        <v>2.7027027027027026</v>
      </c>
      <c r="AB9" s="39">
        <v>3</v>
      </c>
      <c r="AC9" s="41">
        <f t="shared" si="13"/>
        <v>0.7832898172323759</v>
      </c>
      <c r="AD9" s="39">
        <v>11</v>
      </c>
      <c r="AE9" s="41">
        <f t="shared" si="14"/>
        <v>1.3142174432497014</v>
      </c>
      <c r="AF9" s="39">
        <v>5</v>
      </c>
      <c r="AG9" s="40">
        <f t="shared" si="15"/>
        <v>2.0920502092050208</v>
      </c>
      <c r="AH9" s="39">
        <f t="shared" si="16"/>
        <v>124</v>
      </c>
      <c r="AI9" s="41">
        <f t="shared" si="17"/>
        <v>1.4798902016947131</v>
      </c>
      <c r="AJ9" s="44">
        <v>18311</v>
      </c>
      <c r="AK9" s="42">
        <f t="shared" si="18"/>
        <v>5.7225630431997097</v>
      </c>
    </row>
    <row r="10" spans="1:37" ht="15.75" customHeight="1" x14ac:dyDescent="0.2">
      <c r="A10" s="28" t="s">
        <v>69</v>
      </c>
      <c r="B10" s="39">
        <v>3</v>
      </c>
      <c r="C10" s="41">
        <f t="shared" si="0"/>
        <v>0.75</v>
      </c>
      <c r="D10" s="39">
        <v>29</v>
      </c>
      <c r="E10" s="41">
        <f t="shared" si="1"/>
        <v>2.0494699646643109</v>
      </c>
      <c r="F10" s="39">
        <v>8</v>
      </c>
      <c r="G10" s="41">
        <f t="shared" si="2"/>
        <v>1.7429193899782136</v>
      </c>
      <c r="H10" s="39">
        <v>15</v>
      </c>
      <c r="I10" s="41">
        <f t="shared" si="3"/>
        <v>1.2205044751830758</v>
      </c>
      <c r="J10" s="39">
        <v>2</v>
      </c>
      <c r="K10" s="41">
        <f t="shared" si="4"/>
        <v>0.60240963855421692</v>
      </c>
      <c r="L10" s="39">
        <v>1</v>
      </c>
      <c r="M10" s="40">
        <f t="shared" si="5"/>
        <v>1.1494252873563218</v>
      </c>
      <c r="N10" s="39">
        <v>20</v>
      </c>
      <c r="O10" s="40">
        <f t="shared" si="6"/>
        <v>1.4738393515106853</v>
      </c>
      <c r="P10" s="39">
        <v>1</v>
      </c>
      <c r="Q10" s="41">
        <f t="shared" si="7"/>
        <v>1.1111111111111112</v>
      </c>
      <c r="R10" s="39">
        <v>3</v>
      </c>
      <c r="S10" s="40">
        <f t="shared" si="8"/>
        <v>1.4634146341463417</v>
      </c>
      <c r="T10" s="39">
        <v>0</v>
      </c>
      <c r="U10" s="42">
        <f t="shared" si="9"/>
        <v>0</v>
      </c>
      <c r="V10" s="43">
        <v>14</v>
      </c>
      <c r="W10" s="41">
        <f t="shared" si="10"/>
        <v>1.7610062893081762</v>
      </c>
      <c r="X10" s="39">
        <v>0</v>
      </c>
      <c r="Y10" s="41">
        <f t="shared" si="11"/>
        <v>0</v>
      </c>
      <c r="Z10" s="39">
        <v>6</v>
      </c>
      <c r="AA10" s="41">
        <f t="shared" si="12"/>
        <v>1.8018018018018018</v>
      </c>
      <c r="AB10" s="39">
        <v>3</v>
      </c>
      <c r="AC10" s="41">
        <f t="shared" si="13"/>
        <v>0.7832898172323759</v>
      </c>
      <c r="AD10" s="39">
        <v>10</v>
      </c>
      <c r="AE10" s="41">
        <f t="shared" si="14"/>
        <v>1.1947431302270013</v>
      </c>
      <c r="AF10" s="39">
        <v>1</v>
      </c>
      <c r="AG10" s="40">
        <f t="shared" si="15"/>
        <v>0.41841004184100417</v>
      </c>
      <c r="AH10" s="39">
        <f t="shared" si="16"/>
        <v>116</v>
      </c>
      <c r="AI10" s="41">
        <f t="shared" si="17"/>
        <v>1.3844134144886024</v>
      </c>
      <c r="AJ10" s="44">
        <v>6975</v>
      </c>
      <c r="AK10" s="42">
        <f t="shared" si="18"/>
        <v>2.1798305513799345</v>
      </c>
    </row>
    <row r="11" spans="1:37" ht="15.75" customHeight="1" x14ac:dyDescent="0.2">
      <c r="A11" s="28" t="s">
        <v>72</v>
      </c>
      <c r="B11" s="5">
        <v>15</v>
      </c>
      <c r="C11" s="6">
        <f t="shared" si="0"/>
        <v>3.75</v>
      </c>
      <c r="D11" s="5">
        <v>7</v>
      </c>
      <c r="E11" s="6">
        <f t="shared" si="1"/>
        <v>0.49469964664310956</v>
      </c>
      <c r="F11" s="5">
        <v>7</v>
      </c>
      <c r="G11" s="6">
        <f t="shared" si="2"/>
        <v>1.5250544662309369</v>
      </c>
      <c r="H11" s="5">
        <v>17</v>
      </c>
      <c r="I11" s="6">
        <f t="shared" si="3"/>
        <v>1.3832384052074858</v>
      </c>
      <c r="J11" s="5"/>
      <c r="K11" s="6">
        <f t="shared" si="4"/>
        <v>0</v>
      </c>
      <c r="L11" s="5">
        <v>1</v>
      </c>
      <c r="M11" s="9">
        <f t="shared" si="5"/>
        <v>1.1494252873563218</v>
      </c>
      <c r="N11" s="5">
        <v>11</v>
      </c>
      <c r="O11" s="9">
        <f t="shared" si="6"/>
        <v>0.81061164333087687</v>
      </c>
      <c r="P11" s="5">
        <v>0</v>
      </c>
      <c r="Q11" s="6">
        <f t="shared" si="7"/>
        <v>0</v>
      </c>
      <c r="R11" s="5">
        <v>3</v>
      </c>
      <c r="S11" s="9">
        <f t="shared" si="8"/>
        <v>1.4634146341463417</v>
      </c>
      <c r="T11" s="5">
        <v>1</v>
      </c>
      <c r="U11" s="14">
        <f t="shared" si="9"/>
        <v>0.85470085470085477</v>
      </c>
      <c r="V11" s="35">
        <v>9</v>
      </c>
      <c r="W11" s="6">
        <f t="shared" si="10"/>
        <v>1.1320754716981132</v>
      </c>
      <c r="X11" s="5">
        <v>0</v>
      </c>
      <c r="Y11" s="6">
        <f t="shared" si="11"/>
        <v>0</v>
      </c>
      <c r="Z11" s="5">
        <v>3</v>
      </c>
      <c r="AA11" s="6">
        <f t="shared" si="12"/>
        <v>0.90090090090090091</v>
      </c>
      <c r="AB11" s="5">
        <v>3</v>
      </c>
      <c r="AC11" s="6">
        <f t="shared" si="13"/>
        <v>0.7832898172323759</v>
      </c>
      <c r="AD11" s="5">
        <v>7</v>
      </c>
      <c r="AE11" s="6">
        <f t="shared" si="14"/>
        <v>0.83632019115890077</v>
      </c>
      <c r="AF11" s="5"/>
      <c r="AG11" s="9">
        <f t="shared" si="15"/>
        <v>0</v>
      </c>
      <c r="AH11" s="5">
        <f t="shared" si="16"/>
        <v>84</v>
      </c>
      <c r="AI11" s="6">
        <f t="shared" si="17"/>
        <v>1.0025062656641603</v>
      </c>
      <c r="AJ11" s="15">
        <v>3604</v>
      </c>
      <c r="AK11" s="14">
        <f t="shared" si="18"/>
        <v>1.1263239150069224</v>
      </c>
    </row>
    <row r="12" spans="1:37" ht="15.75" customHeight="1" x14ac:dyDescent="0.2">
      <c r="A12" s="29" t="s">
        <v>40</v>
      </c>
      <c r="B12" s="39">
        <v>3</v>
      </c>
      <c r="C12" s="41">
        <f t="shared" si="0"/>
        <v>0.75</v>
      </c>
      <c r="D12" s="39">
        <v>14</v>
      </c>
      <c r="E12" s="41">
        <f t="shared" si="1"/>
        <v>0.98939929328621912</v>
      </c>
      <c r="F12" s="39">
        <v>7</v>
      </c>
      <c r="G12" s="41">
        <f t="shared" si="2"/>
        <v>1.5250544662309369</v>
      </c>
      <c r="H12" s="39">
        <v>21</v>
      </c>
      <c r="I12" s="41">
        <f t="shared" si="3"/>
        <v>1.7087062652563059</v>
      </c>
      <c r="J12" s="39">
        <v>3</v>
      </c>
      <c r="K12" s="41">
        <f t="shared" si="4"/>
        <v>0.90361445783132521</v>
      </c>
      <c r="L12" s="39">
        <v>2</v>
      </c>
      <c r="M12" s="40">
        <f t="shared" si="5"/>
        <v>2.2988505747126435</v>
      </c>
      <c r="N12" s="39">
        <v>5</v>
      </c>
      <c r="O12" s="40">
        <f t="shared" si="6"/>
        <v>0.36845983787767134</v>
      </c>
      <c r="P12" s="39">
        <v>2</v>
      </c>
      <c r="Q12" s="41">
        <f t="shared" si="7"/>
        <v>2.2222222222222223</v>
      </c>
      <c r="R12" s="39"/>
      <c r="S12" s="40">
        <f t="shared" si="8"/>
        <v>0</v>
      </c>
      <c r="T12" s="39"/>
      <c r="U12" s="42">
        <f t="shared" si="9"/>
        <v>0</v>
      </c>
      <c r="V12" s="43">
        <v>7</v>
      </c>
      <c r="W12" s="41">
        <f t="shared" si="10"/>
        <v>0.88050314465408808</v>
      </c>
      <c r="X12" s="39"/>
      <c r="Y12" s="41">
        <f t="shared" si="11"/>
        <v>0</v>
      </c>
      <c r="Z12" s="39">
        <v>2</v>
      </c>
      <c r="AA12" s="41">
        <f t="shared" si="12"/>
        <v>0.60060060060060061</v>
      </c>
      <c r="AB12" s="39">
        <v>4</v>
      </c>
      <c r="AC12" s="41">
        <f t="shared" si="13"/>
        <v>1.0443864229765014</v>
      </c>
      <c r="AD12" s="39">
        <v>9</v>
      </c>
      <c r="AE12" s="41">
        <f t="shared" si="14"/>
        <v>1.0752688172043012</v>
      </c>
      <c r="AF12" s="39">
        <v>2</v>
      </c>
      <c r="AG12" s="40">
        <f t="shared" si="15"/>
        <v>0.83682008368200833</v>
      </c>
      <c r="AH12" s="39">
        <f t="shared" si="16"/>
        <v>81</v>
      </c>
      <c r="AI12" s="41">
        <f t="shared" si="17"/>
        <v>0.96670247046186897</v>
      </c>
      <c r="AJ12" s="44">
        <v>8940</v>
      </c>
      <c r="AK12" s="42">
        <f t="shared" si="18"/>
        <v>2.7939333518762171</v>
      </c>
    </row>
    <row r="13" spans="1:37" ht="15.75" customHeight="1" x14ac:dyDescent="0.2">
      <c r="A13" s="28" t="s">
        <v>68</v>
      </c>
      <c r="B13" s="39">
        <v>6</v>
      </c>
      <c r="C13" s="41">
        <f t="shared" si="0"/>
        <v>1.5</v>
      </c>
      <c r="D13" s="39">
        <v>9</v>
      </c>
      <c r="E13" s="41">
        <f t="shared" si="1"/>
        <v>0.6360424028268552</v>
      </c>
      <c r="F13" s="39">
        <v>3</v>
      </c>
      <c r="G13" s="41">
        <f t="shared" si="2"/>
        <v>0.65359477124183007</v>
      </c>
      <c r="H13" s="39">
        <v>10</v>
      </c>
      <c r="I13" s="41">
        <f t="shared" si="3"/>
        <v>0.8136696501220505</v>
      </c>
      <c r="J13" s="39">
        <v>3</v>
      </c>
      <c r="K13" s="41">
        <f t="shared" si="4"/>
        <v>0.90361445783132521</v>
      </c>
      <c r="L13" s="39">
        <v>1</v>
      </c>
      <c r="M13" s="40">
        <f t="shared" si="5"/>
        <v>1.1494252873563218</v>
      </c>
      <c r="N13" s="39">
        <v>11</v>
      </c>
      <c r="O13" s="40">
        <f t="shared" si="6"/>
        <v>0.81061164333087687</v>
      </c>
      <c r="P13" s="39"/>
      <c r="Q13" s="41">
        <f t="shared" si="7"/>
        <v>0</v>
      </c>
      <c r="R13" s="39">
        <v>1</v>
      </c>
      <c r="S13" s="40">
        <f t="shared" si="8"/>
        <v>0.48780487804878048</v>
      </c>
      <c r="T13" s="39">
        <v>1</v>
      </c>
      <c r="U13" s="42">
        <f t="shared" si="9"/>
        <v>0.85470085470085477</v>
      </c>
      <c r="V13" s="43">
        <v>11</v>
      </c>
      <c r="W13" s="41">
        <f t="shared" si="10"/>
        <v>1.3836477987421385</v>
      </c>
      <c r="X13" s="39"/>
      <c r="Y13" s="41">
        <f t="shared" si="11"/>
        <v>0</v>
      </c>
      <c r="Z13" s="39">
        <v>2</v>
      </c>
      <c r="AA13" s="41">
        <f t="shared" si="12"/>
        <v>0.60060060060060061</v>
      </c>
      <c r="AB13" s="39">
        <v>4</v>
      </c>
      <c r="AC13" s="41">
        <f t="shared" si="13"/>
        <v>1.0443864229765014</v>
      </c>
      <c r="AD13" s="39">
        <v>6</v>
      </c>
      <c r="AE13" s="41">
        <f t="shared" si="14"/>
        <v>0.71684587813620071</v>
      </c>
      <c r="AF13" s="39">
        <v>1</v>
      </c>
      <c r="AG13" s="40">
        <f t="shared" si="15"/>
        <v>0.41841004184100417</v>
      </c>
      <c r="AH13" s="39">
        <f t="shared" si="16"/>
        <v>69</v>
      </c>
      <c r="AI13" s="41">
        <f t="shared" si="17"/>
        <v>0.82348728965270324</v>
      </c>
      <c r="AJ13" s="44">
        <v>6578</v>
      </c>
      <c r="AK13" s="42">
        <f t="shared" si="18"/>
        <v>2.0557599092440442</v>
      </c>
    </row>
    <row r="14" spans="1:37" ht="15.75" customHeight="1" x14ac:dyDescent="0.2">
      <c r="A14" s="28" t="s">
        <v>53</v>
      </c>
      <c r="B14" s="39">
        <v>4</v>
      </c>
      <c r="C14" s="41">
        <f t="shared" si="0"/>
        <v>1</v>
      </c>
      <c r="D14" s="39">
        <v>7</v>
      </c>
      <c r="E14" s="41">
        <f t="shared" si="1"/>
        <v>0.49469964664310956</v>
      </c>
      <c r="F14" s="39">
        <v>5</v>
      </c>
      <c r="G14" s="41">
        <f t="shared" si="2"/>
        <v>1.0893246187363834</v>
      </c>
      <c r="H14" s="39">
        <v>7</v>
      </c>
      <c r="I14" s="41">
        <f t="shared" si="3"/>
        <v>0.56956875508543536</v>
      </c>
      <c r="J14" s="39">
        <v>4</v>
      </c>
      <c r="K14" s="41">
        <f t="shared" si="4"/>
        <v>1.2048192771084338</v>
      </c>
      <c r="L14" s="39">
        <v>2</v>
      </c>
      <c r="M14" s="40">
        <f t="shared" si="5"/>
        <v>2.2988505747126435</v>
      </c>
      <c r="N14" s="39">
        <v>7</v>
      </c>
      <c r="O14" s="40">
        <f t="shared" si="6"/>
        <v>0.51584377302873985</v>
      </c>
      <c r="P14" s="39"/>
      <c r="Q14" s="41">
        <f t="shared" si="7"/>
        <v>0</v>
      </c>
      <c r="R14" s="39">
        <v>4</v>
      </c>
      <c r="S14" s="40">
        <f t="shared" si="8"/>
        <v>1.9512195121951219</v>
      </c>
      <c r="T14" s="39">
        <v>1</v>
      </c>
      <c r="U14" s="42">
        <f t="shared" si="9"/>
        <v>0.85470085470085477</v>
      </c>
      <c r="V14" s="43">
        <v>7</v>
      </c>
      <c r="W14" s="41">
        <f t="shared" si="10"/>
        <v>0.88050314465408808</v>
      </c>
      <c r="X14" s="39">
        <v>0</v>
      </c>
      <c r="Y14" s="41">
        <f t="shared" si="11"/>
        <v>0</v>
      </c>
      <c r="Z14" s="39">
        <v>3</v>
      </c>
      <c r="AA14" s="41">
        <f t="shared" si="12"/>
        <v>0.90090090090090091</v>
      </c>
      <c r="AB14" s="39">
        <v>1</v>
      </c>
      <c r="AC14" s="41">
        <f t="shared" si="13"/>
        <v>0.26109660574412535</v>
      </c>
      <c r="AD14" s="39">
        <v>7</v>
      </c>
      <c r="AE14" s="41">
        <f t="shared" si="14"/>
        <v>0.83632019115890077</v>
      </c>
      <c r="AF14" s="39">
        <v>5</v>
      </c>
      <c r="AG14" s="40">
        <f t="shared" si="15"/>
        <v>2.0920502092050208</v>
      </c>
      <c r="AH14" s="39">
        <f t="shared" si="16"/>
        <v>64</v>
      </c>
      <c r="AI14" s="41">
        <f t="shared" si="17"/>
        <v>0.76381429764888409</v>
      </c>
      <c r="AJ14" s="44">
        <v>6908</v>
      </c>
      <c r="AK14" s="42">
        <f t="shared" si="18"/>
        <v>2.1588916772663209</v>
      </c>
    </row>
    <row r="15" spans="1:37" ht="15.75" customHeight="1" x14ac:dyDescent="0.2">
      <c r="A15" s="28" t="s">
        <v>52</v>
      </c>
      <c r="B15" s="39">
        <v>3</v>
      </c>
      <c r="C15" s="41">
        <f t="shared" si="0"/>
        <v>0.75</v>
      </c>
      <c r="D15" s="39">
        <v>7</v>
      </c>
      <c r="E15" s="41">
        <f t="shared" si="1"/>
        <v>0.49469964664310956</v>
      </c>
      <c r="F15" s="39">
        <v>3</v>
      </c>
      <c r="G15" s="41">
        <f t="shared" si="2"/>
        <v>0.65359477124183007</v>
      </c>
      <c r="H15" s="39">
        <v>4</v>
      </c>
      <c r="I15" s="41">
        <f t="shared" si="3"/>
        <v>0.32546786004882017</v>
      </c>
      <c r="J15" s="39">
        <v>1</v>
      </c>
      <c r="K15" s="41">
        <f t="shared" si="4"/>
        <v>0.30120481927710846</v>
      </c>
      <c r="L15" s="39"/>
      <c r="M15" s="40">
        <f t="shared" si="5"/>
        <v>0</v>
      </c>
      <c r="N15" s="39">
        <v>18</v>
      </c>
      <c r="O15" s="40">
        <f t="shared" si="6"/>
        <v>1.3264554163596167</v>
      </c>
      <c r="P15" s="39">
        <v>1</v>
      </c>
      <c r="Q15" s="41">
        <f t="shared" si="7"/>
        <v>1.1111111111111112</v>
      </c>
      <c r="R15" s="39">
        <v>1</v>
      </c>
      <c r="S15" s="40">
        <f t="shared" si="8"/>
        <v>0.48780487804878048</v>
      </c>
      <c r="T15" s="39">
        <v>5</v>
      </c>
      <c r="U15" s="42">
        <f t="shared" si="9"/>
        <v>4.2735042735042734</v>
      </c>
      <c r="V15" s="43">
        <v>4</v>
      </c>
      <c r="W15" s="41">
        <f t="shared" si="10"/>
        <v>0.50314465408805031</v>
      </c>
      <c r="X15" s="39"/>
      <c r="Y15" s="41">
        <f t="shared" si="11"/>
        <v>0</v>
      </c>
      <c r="Z15" s="39">
        <v>5</v>
      </c>
      <c r="AA15" s="41">
        <f t="shared" si="12"/>
        <v>1.5015015015015014</v>
      </c>
      <c r="AB15" s="39">
        <v>8</v>
      </c>
      <c r="AC15" s="41">
        <f t="shared" si="13"/>
        <v>2.0887728459530028</v>
      </c>
      <c r="AD15" s="39">
        <v>4</v>
      </c>
      <c r="AE15" s="41">
        <f t="shared" si="14"/>
        <v>0.47789725209080047</v>
      </c>
      <c r="AF15" s="39"/>
      <c r="AG15" s="40">
        <f t="shared" si="15"/>
        <v>0</v>
      </c>
      <c r="AH15" s="39">
        <f t="shared" si="16"/>
        <v>64</v>
      </c>
      <c r="AI15" s="41">
        <f t="shared" si="17"/>
        <v>0.76381429764888409</v>
      </c>
      <c r="AJ15" s="44">
        <v>2779</v>
      </c>
      <c r="AK15" s="42">
        <f t="shared" si="18"/>
        <v>0.86849449495123121</v>
      </c>
    </row>
    <row r="16" spans="1:37" ht="15.75" customHeight="1" x14ac:dyDescent="0.2">
      <c r="A16" s="28" t="s">
        <v>70</v>
      </c>
      <c r="B16" s="5">
        <v>5</v>
      </c>
      <c r="C16" s="6">
        <f t="shared" si="0"/>
        <v>1.25</v>
      </c>
      <c r="D16" s="5">
        <v>9</v>
      </c>
      <c r="E16" s="6">
        <f t="shared" si="1"/>
        <v>0.6360424028268552</v>
      </c>
      <c r="F16" s="5">
        <v>7</v>
      </c>
      <c r="G16" s="6">
        <f t="shared" si="2"/>
        <v>1.5250544662309369</v>
      </c>
      <c r="H16" s="5">
        <v>13</v>
      </c>
      <c r="I16" s="6">
        <f t="shared" si="3"/>
        <v>1.0577705451586654</v>
      </c>
      <c r="J16" s="5">
        <v>1</v>
      </c>
      <c r="K16" s="6">
        <f t="shared" si="4"/>
        <v>0.30120481927710846</v>
      </c>
      <c r="L16" s="5">
        <v>0</v>
      </c>
      <c r="M16" s="9">
        <f t="shared" si="5"/>
        <v>0</v>
      </c>
      <c r="N16" s="5">
        <v>3</v>
      </c>
      <c r="O16" s="9">
        <f t="shared" si="6"/>
        <v>0.2210759027266028</v>
      </c>
      <c r="P16" s="5">
        <v>0</v>
      </c>
      <c r="Q16" s="6">
        <f t="shared" si="7"/>
        <v>0</v>
      </c>
      <c r="R16" s="5"/>
      <c r="S16" s="9">
        <f t="shared" si="8"/>
        <v>0</v>
      </c>
      <c r="T16" s="5">
        <v>0</v>
      </c>
      <c r="U16" s="14">
        <f t="shared" si="9"/>
        <v>0</v>
      </c>
      <c r="V16" s="35"/>
      <c r="W16" s="6">
        <f t="shared" si="10"/>
        <v>0</v>
      </c>
      <c r="X16" s="5">
        <v>0</v>
      </c>
      <c r="Y16" s="6">
        <f t="shared" si="11"/>
        <v>0</v>
      </c>
      <c r="Z16" s="5">
        <v>3</v>
      </c>
      <c r="AA16" s="6">
        <f t="shared" si="12"/>
        <v>0.90090090090090091</v>
      </c>
      <c r="AB16" s="5">
        <v>6</v>
      </c>
      <c r="AC16" s="6">
        <f t="shared" si="13"/>
        <v>1.5665796344647518</v>
      </c>
      <c r="AD16" s="5">
        <v>1</v>
      </c>
      <c r="AE16" s="6">
        <f t="shared" si="14"/>
        <v>0.11947431302270012</v>
      </c>
      <c r="AF16" s="5">
        <v>1</v>
      </c>
      <c r="AG16" s="9">
        <f t="shared" si="15"/>
        <v>0.41841004184100417</v>
      </c>
      <c r="AH16" s="5">
        <f t="shared" si="16"/>
        <v>49</v>
      </c>
      <c r="AI16" s="6">
        <f t="shared" si="17"/>
        <v>0.58479532163742687</v>
      </c>
      <c r="AJ16" s="15">
        <v>910</v>
      </c>
      <c r="AK16" s="14">
        <f t="shared" si="18"/>
        <v>0.28439366333415633</v>
      </c>
    </row>
    <row r="17" spans="1:37" ht="15.75" customHeight="1" x14ac:dyDescent="0.2">
      <c r="A17" s="28" t="s">
        <v>43</v>
      </c>
      <c r="B17" s="39">
        <v>6</v>
      </c>
      <c r="C17" s="41">
        <f t="shared" si="0"/>
        <v>1.5</v>
      </c>
      <c r="D17" s="39">
        <v>2</v>
      </c>
      <c r="E17" s="41">
        <f t="shared" si="1"/>
        <v>0.14134275618374559</v>
      </c>
      <c r="F17" s="39">
        <v>10</v>
      </c>
      <c r="G17" s="41">
        <f t="shared" si="2"/>
        <v>2.1786492374727668</v>
      </c>
      <c r="H17" s="39">
        <v>1</v>
      </c>
      <c r="I17" s="41">
        <f t="shared" si="3"/>
        <v>8.1366965012205042E-2</v>
      </c>
      <c r="J17" s="39">
        <v>5</v>
      </c>
      <c r="K17" s="41">
        <f t="shared" si="4"/>
        <v>1.5060240963855422</v>
      </c>
      <c r="L17" s="39">
        <v>1</v>
      </c>
      <c r="M17" s="40">
        <f t="shared" si="5"/>
        <v>1.1494252873563218</v>
      </c>
      <c r="N17" s="39">
        <v>3</v>
      </c>
      <c r="O17" s="40">
        <f t="shared" si="6"/>
        <v>0.2210759027266028</v>
      </c>
      <c r="P17" s="39"/>
      <c r="Q17" s="41">
        <f t="shared" si="7"/>
        <v>0</v>
      </c>
      <c r="R17" s="39"/>
      <c r="S17" s="40">
        <f t="shared" si="8"/>
        <v>0</v>
      </c>
      <c r="T17" s="39">
        <v>3</v>
      </c>
      <c r="U17" s="42">
        <f t="shared" si="9"/>
        <v>2.5641025641025639</v>
      </c>
      <c r="V17" s="43">
        <v>4</v>
      </c>
      <c r="W17" s="41">
        <f t="shared" si="10"/>
        <v>0.50314465408805031</v>
      </c>
      <c r="X17" s="39"/>
      <c r="Y17" s="41">
        <f t="shared" si="11"/>
        <v>0</v>
      </c>
      <c r="Z17" s="39">
        <v>1</v>
      </c>
      <c r="AA17" s="41">
        <f t="shared" si="12"/>
        <v>0.3003003003003003</v>
      </c>
      <c r="AB17" s="39">
        <v>1</v>
      </c>
      <c r="AC17" s="41">
        <f t="shared" si="13"/>
        <v>0.26109660574412535</v>
      </c>
      <c r="AD17" s="39">
        <v>6</v>
      </c>
      <c r="AE17" s="41">
        <f t="shared" si="14"/>
        <v>0.71684587813620071</v>
      </c>
      <c r="AF17" s="39">
        <v>4</v>
      </c>
      <c r="AG17" s="40">
        <f t="shared" si="15"/>
        <v>1.6736401673640167</v>
      </c>
      <c r="AH17" s="39">
        <f t="shared" si="16"/>
        <v>47</v>
      </c>
      <c r="AI17" s="41">
        <f t="shared" si="17"/>
        <v>0.56092612483589932</v>
      </c>
      <c r="AJ17" s="44">
        <v>2452</v>
      </c>
      <c r="AK17" s="42">
        <f t="shared" si="18"/>
        <v>0.76630028845642995</v>
      </c>
    </row>
    <row r="18" spans="1:37" ht="15.75" customHeight="1" x14ac:dyDescent="0.2">
      <c r="A18" s="28" t="s">
        <v>60</v>
      </c>
      <c r="B18" s="39">
        <v>3</v>
      </c>
      <c r="C18" s="41">
        <f t="shared" si="0"/>
        <v>0.75</v>
      </c>
      <c r="D18" s="39">
        <v>6</v>
      </c>
      <c r="E18" s="41">
        <f t="shared" si="1"/>
        <v>0.42402826855123671</v>
      </c>
      <c r="F18" s="39">
        <v>2</v>
      </c>
      <c r="G18" s="41">
        <f t="shared" si="2"/>
        <v>0.4357298474945534</v>
      </c>
      <c r="H18" s="39">
        <v>14</v>
      </c>
      <c r="I18" s="41">
        <f t="shared" si="3"/>
        <v>1.1391375101708707</v>
      </c>
      <c r="J18" s="39"/>
      <c r="K18" s="41">
        <f t="shared" si="4"/>
        <v>0</v>
      </c>
      <c r="L18" s="39"/>
      <c r="M18" s="40">
        <f t="shared" si="5"/>
        <v>0</v>
      </c>
      <c r="N18" s="39">
        <v>7</v>
      </c>
      <c r="O18" s="40">
        <f t="shared" si="6"/>
        <v>0.51584377302873985</v>
      </c>
      <c r="P18" s="39"/>
      <c r="Q18" s="41">
        <f t="shared" si="7"/>
        <v>0</v>
      </c>
      <c r="R18" s="39"/>
      <c r="S18" s="40">
        <f t="shared" si="8"/>
        <v>0</v>
      </c>
      <c r="T18" s="39">
        <v>2</v>
      </c>
      <c r="U18" s="42">
        <f t="shared" si="9"/>
        <v>1.7094017094017095</v>
      </c>
      <c r="V18" s="43">
        <v>2</v>
      </c>
      <c r="W18" s="41">
        <f t="shared" si="10"/>
        <v>0.25157232704402516</v>
      </c>
      <c r="X18" s="39"/>
      <c r="Y18" s="41">
        <f t="shared" si="11"/>
        <v>0</v>
      </c>
      <c r="Z18" s="39">
        <v>2</v>
      </c>
      <c r="AA18" s="41">
        <f t="shared" si="12"/>
        <v>0.60060060060060061</v>
      </c>
      <c r="AB18" s="39">
        <v>2</v>
      </c>
      <c r="AC18" s="41">
        <f t="shared" si="13"/>
        <v>0.52219321148825071</v>
      </c>
      <c r="AD18" s="39">
        <v>4</v>
      </c>
      <c r="AE18" s="41">
        <f t="shared" si="14"/>
        <v>0.47789725209080047</v>
      </c>
      <c r="AF18" s="39"/>
      <c r="AG18" s="40">
        <f t="shared" si="15"/>
        <v>0</v>
      </c>
      <c r="AH18" s="39">
        <f t="shared" si="16"/>
        <v>44</v>
      </c>
      <c r="AI18" s="41">
        <f t="shared" si="17"/>
        <v>0.52512232963360783</v>
      </c>
      <c r="AJ18" s="44">
        <v>5061</v>
      </c>
      <c r="AK18" s="42">
        <f t="shared" si="18"/>
        <v>1.5816662968507307</v>
      </c>
    </row>
    <row r="19" spans="1:37" ht="15.75" customHeight="1" x14ac:dyDescent="0.2">
      <c r="A19" s="28" t="s">
        <v>65</v>
      </c>
      <c r="B19" s="39"/>
      <c r="C19" s="41">
        <f t="shared" si="0"/>
        <v>0</v>
      </c>
      <c r="D19" s="39">
        <v>10</v>
      </c>
      <c r="E19" s="41">
        <f t="shared" si="1"/>
        <v>0.70671378091872794</v>
      </c>
      <c r="F19" s="39">
        <v>3</v>
      </c>
      <c r="G19" s="41">
        <f t="shared" si="2"/>
        <v>0.65359477124183007</v>
      </c>
      <c r="H19" s="39">
        <v>7</v>
      </c>
      <c r="I19" s="41">
        <f t="shared" si="3"/>
        <v>0.56956875508543536</v>
      </c>
      <c r="J19" s="39">
        <v>1</v>
      </c>
      <c r="K19" s="41">
        <f t="shared" si="4"/>
        <v>0.30120481927710846</v>
      </c>
      <c r="L19" s="39"/>
      <c r="M19" s="40">
        <f t="shared" si="5"/>
        <v>0</v>
      </c>
      <c r="N19" s="39">
        <v>5</v>
      </c>
      <c r="O19" s="40">
        <f t="shared" si="6"/>
        <v>0.36845983787767134</v>
      </c>
      <c r="P19" s="39">
        <v>2</v>
      </c>
      <c r="Q19" s="41">
        <f t="shared" si="7"/>
        <v>2.2222222222222223</v>
      </c>
      <c r="R19" s="39">
        <v>1</v>
      </c>
      <c r="S19" s="40">
        <f t="shared" si="8"/>
        <v>0.48780487804878048</v>
      </c>
      <c r="T19" s="39"/>
      <c r="U19" s="42">
        <f t="shared" si="9"/>
        <v>0</v>
      </c>
      <c r="V19" s="43">
        <v>8</v>
      </c>
      <c r="W19" s="41">
        <f t="shared" si="10"/>
        <v>1.0062893081761006</v>
      </c>
      <c r="X19" s="39"/>
      <c r="Y19" s="41">
        <f t="shared" si="11"/>
        <v>0</v>
      </c>
      <c r="Z19" s="39"/>
      <c r="AA19" s="41">
        <f t="shared" si="12"/>
        <v>0</v>
      </c>
      <c r="AB19" s="39"/>
      <c r="AC19" s="41">
        <f t="shared" si="13"/>
        <v>0</v>
      </c>
      <c r="AD19" s="39">
        <v>4</v>
      </c>
      <c r="AE19" s="41">
        <f t="shared" si="14"/>
        <v>0.47789725209080047</v>
      </c>
      <c r="AF19" s="39"/>
      <c r="AG19" s="40">
        <f t="shared" si="15"/>
        <v>0</v>
      </c>
      <c r="AH19" s="39">
        <f t="shared" si="16"/>
        <v>41</v>
      </c>
      <c r="AI19" s="41">
        <f t="shared" si="17"/>
        <v>0.48931853443131634</v>
      </c>
      <c r="AJ19" s="44">
        <v>3707</v>
      </c>
      <c r="AK19" s="42">
        <f t="shared" si="18"/>
        <v>1.1585135274502389</v>
      </c>
    </row>
    <row r="20" spans="1:37" ht="15.75" customHeight="1" x14ac:dyDescent="0.2">
      <c r="A20" s="28" t="s">
        <v>66</v>
      </c>
      <c r="B20" s="39">
        <v>3</v>
      </c>
      <c r="C20" s="41">
        <f t="shared" si="0"/>
        <v>0.75</v>
      </c>
      <c r="D20" s="39">
        <v>7</v>
      </c>
      <c r="E20" s="41">
        <f t="shared" si="1"/>
        <v>0.49469964664310956</v>
      </c>
      <c r="F20" s="39">
        <v>1</v>
      </c>
      <c r="G20" s="41">
        <f t="shared" si="2"/>
        <v>0.2178649237472767</v>
      </c>
      <c r="H20" s="39">
        <v>3</v>
      </c>
      <c r="I20" s="41">
        <f t="shared" si="3"/>
        <v>0.24410089503661514</v>
      </c>
      <c r="J20" s="39">
        <v>4</v>
      </c>
      <c r="K20" s="41">
        <f t="shared" si="4"/>
        <v>1.2048192771084338</v>
      </c>
      <c r="L20" s="39">
        <v>2</v>
      </c>
      <c r="M20" s="40">
        <f t="shared" si="5"/>
        <v>2.2988505747126435</v>
      </c>
      <c r="N20" s="39">
        <v>4</v>
      </c>
      <c r="O20" s="40">
        <f t="shared" si="6"/>
        <v>0.29476787030213708</v>
      </c>
      <c r="P20" s="39">
        <v>1</v>
      </c>
      <c r="Q20" s="41">
        <f t="shared" si="7"/>
        <v>1.1111111111111112</v>
      </c>
      <c r="R20" s="39">
        <v>2</v>
      </c>
      <c r="S20" s="40">
        <f t="shared" si="8"/>
        <v>0.97560975609756095</v>
      </c>
      <c r="T20" s="39"/>
      <c r="U20" s="42">
        <f t="shared" si="9"/>
        <v>0</v>
      </c>
      <c r="V20" s="43">
        <v>3</v>
      </c>
      <c r="W20" s="41">
        <f t="shared" si="10"/>
        <v>0.37735849056603776</v>
      </c>
      <c r="X20" s="39"/>
      <c r="Y20" s="41">
        <f t="shared" si="11"/>
        <v>0</v>
      </c>
      <c r="Z20" s="39"/>
      <c r="AA20" s="41">
        <f t="shared" si="12"/>
        <v>0</v>
      </c>
      <c r="AB20" s="39">
        <v>2</v>
      </c>
      <c r="AC20" s="41">
        <f t="shared" si="13"/>
        <v>0.52219321148825071</v>
      </c>
      <c r="AD20" s="39">
        <v>2</v>
      </c>
      <c r="AE20" s="41">
        <f t="shared" si="14"/>
        <v>0.23894862604540024</v>
      </c>
      <c r="AF20" s="39">
        <v>1</v>
      </c>
      <c r="AG20" s="40">
        <f t="shared" si="15"/>
        <v>0.41841004184100417</v>
      </c>
      <c r="AH20" s="39">
        <f t="shared" si="16"/>
        <v>35</v>
      </c>
      <c r="AI20" s="41">
        <f t="shared" si="17"/>
        <v>0.41771094402673348</v>
      </c>
      <c r="AJ20" s="44">
        <v>2041</v>
      </c>
      <c r="AK20" s="42">
        <f t="shared" si="18"/>
        <v>0.63785435919232203</v>
      </c>
    </row>
    <row r="21" spans="1:37" ht="15.75" customHeight="1" x14ac:dyDescent="0.2">
      <c r="A21" s="28" t="s">
        <v>50</v>
      </c>
      <c r="B21" s="39">
        <v>2</v>
      </c>
      <c r="C21" s="41">
        <f t="shared" si="0"/>
        <v>0.5</v>
      </c>
      <c r="D21" s="39">
        <v>1</v>
      </c>
      <c r="E21" s="41">
        <f t="shared" si="1"/>
        <v>7.0671378091872794E-2</v>
      </c>
      <c r="F21" s="39">
        <v>1</v>
      </c>
      <c r="G21" s="41">
        <f t="shared" si="2"/>
        <v>0.2178649237472767</v>
      </c>
      <c r="H21" s="39">
        <v>2</v>
      </c>
      <c r="I21" s="41">
        <f t="shared" si="3"/>
        <v>0.16273393002441008</v>
      </c>
      <c r="J21" s="39">
        <v>3</v>
      </c>
      <c r="K21" s="41">
        <f t="shared" si="4"/>
        <v>0.90361445783132521</v>
      </c>
      <c r="L21" s="39"/>
      <c r="M21" s="40">
        <f t="shared" si="5"/>
        <v>0</v>
      </c>
      <c r="N21" s="39">
        <v>1</v>
      </c>
      <c r="O21" s="40">
        <f t="shared" si="6"/>
        <v>7.369196757553427E-2</v>
      </c>
      <c r="P21" s="39">
        <v>2</v>
      </c>
      <c r="Q21" s="41">
        <f t="shared" si="7"/>
        <v>2.2222222222222223</v>
      </c>
      <c r="R21" s="39">
        <v>2</v>
      </c>
      <c r="S21" s="40">
        <f t="shared" si="8"/>
        <v>0.97560975609756095</v>
      </c>
      <c r="T21" s="39"/>
      <c r="U21" s="42">
        <f t="shared" si="9"/>
        <v>0</v>
      </c>
      <c r="V21" s="43">
        <v>1</v>
      </c>
      <c r="W21" s="41">
        <f t="shared" si="10"/>
        <v>0.12578616352201258</v>
      </c>
      <c r="X21" s="39"/>
      <c r="Y21" s="41">
        <f t="shared" si="11"/>
        <v>0</v>
      </c>
      <c r="Z21" s="39">
        <v>1</v>
      </c>
      <c r="AA21" s="41">
        <f t="shared" si="12"/>
        <v>0.3003003003003003</v>
      </c>
      <c r="AB21" s="39"/>
      <c r="AC21" s="41">
        <f t="shared" si="13"/>
        <v>0</v>
      </c>
      <c r="AD21" s="39">
        <v>3</v>
      </c>
      <c r="AE21" s="41">
        <f t="shared" si="14"/>
        <v>0.35842293906810035</v>
      </c>
      <c r="AF21" s="39"/>
      <c r="AG21" s="40">
        <f t="shared" si="15"/>
        <v>0</v>
      </c>
      <c r="AH21" s="39">
        <f t="shared" si="16"/>
        <v>19</v>
      </c>
      <c r="AI21" s="41">
        <f t="shared" si="17"/>
        <v>0.22675736961451248</v>
      </c>
      <c r="AJ21" s="44">
        <v>1878</v>
      </c>
      <c r="AK21" s="42">
        <f t="shared" si="18"/>
        <v>0.58691351619950061</v>
      </c>
    </row>
    <row r="22" spans="1:37" ht="15.75" customHeight="1" x14ac:dyDescent="0.2">
      <c r="A22" s="28" t="s">
        <v>64</v>
      </c>
      <c r="B22" s="39">
        <v>2</v>
      </c>
      <c r="C22" s="41">
        <f t="shared" si="0"/>
        <v>0.5</v>
      </c>
      <c r="D22" s="39"/>
      <c r="E22" s="41">
        <f t="shared" si="1"/>
        <v>0</v>
      </c>
      <c r="F22" s="39"/>
      <c r="G22" s="41">
        <f t="shared" si="2"/>
        <v>0</v>
      </c>
      <c r="H22" s="39">
        <v>3</v>
      </c>
      <c r="I22" s="41">
        <f t="shared" si="3"/>
        <v>0.24410089503661514</v>
      </c>
      <c r="J22" s="39">
        <v>1</v>
      </c>
      <c r="K22" s="41">
        <f t="shared" si="4"/>
        <v>0.30120481927710846</v>
      </c>
      <c r="L22" s="39"/>
      <c r="M22" s="40">
        <f t="shared" si="5"/>
        <v>0</v>
      </c>
      <c r="N22" s="39"/>
      <c r="O22" s="40">
        <f t="shared" si="6"/>
        <v>0</v>
      </c>
      <c r="P22" s="39"/>
      <c r="Q22" s="41">
        <f t="shared" si="7"/>
        <v>0</v>
      </c>
      <c r="R22" s="39"/>
      <c r="S22" s="40">
        <f t="shared" si="8"/>
        <v>0</v>
      </c>
      <c r="T22" s="39"/>
      <c r="U22" s="42">
        <f t="shared" si="9"/>
        <v>0</v>
      </c>
      <c r="V22" s="43"/>
      <c r="W22" s="41">
        <f t="shared" si="10"/>
        <v>0</v>
      </c>
      <c r="X22" s="39"/>
      <c r="Y22" s="41">
        <f t="shared" si="11"/>
        <v>0</v>
      </c>
      <c r="Z22" s="39"/>
      <c r="AA22" s="41">
        <f t="shared" si="12"/>
        <v>0</v>
      </c>
      <c r="AB22" s="39"/>
      <c r="AC22" s="41">
        <f t="shared" si="13"/>
        <v>0</v>
      </c>
      <c r="AD22" s="39"/>
      <c r="AE22" s="41">
        <f t="shared" si="14"/>
        <v>0</v>
      </c>
      <c r="AF22" s="39"/>
      <c r="AG22" s="40">
        <f t="shared" si="15"/>
        <v>0</v>
      </c>
      <c r="AH22" s="39">
        <f t="shared" si="16"/>
        <v>6</v>
      </c>
      <c r="AI22" s="41">
        <f t="shared" si="17"/>
        <v>7.1607590404582894E-2</v>
      </c>
      <c r="AJ22" s="44">
        <v>833</v>
      </c>
      <c r="AK22" s="42">
        <f t="shared" si="18"/>
        <v>0.26032958412895846</v>
      </c>
    </row>
    <row r="23" spans="1:37" ht="15.75" customHeight="1" x14ac:dyDescent="0.2">
      <c r="A23" s="30" t="s">
        <v>71</v>
      </c>
      <c r="B23" s="7">
        <v>0</v>
      </c>
      <c r="C23" s="8">
        <f t="shared" si="0"/>
        <v>0</v>
      </c>
      <c r="D23" s="7">
        <v>1</v>
      </c>
      <c r="E23" s="8">
        <f t="shared" si="1"/>
        <v>7.0671378091872794E-2</v>
      </c>
      <c r="F23" s="7">
        <v>0</v>
      </c>
      <c r="G23" s="8">
        <f t="shared" si="2"/>
        <v>0</v>
      </c>
      <c r="H23" s="7"/>
      <c r="I23" s="8">
        <f t="shared" si="3"/>
        <v>0</v>
      </c>
      <c r="J23" s="7">
        <v>1</v>
      </c>
      <c r="K23" s="8">
        <f t="shared" si="4"/>
        <v>0.30120481927710846</v>
      </c>
      <c r="L23" s="10">
        <v>0</v>
      </c>
      <c r="M23" s="12">
        <f t="shared" si="5"/>
        <v>0</v>
      </c>
      <c r="N23" s="10">
        <v>2</v>
      </c>
      <c r="O23" s="12">
        <f t="shared" si="6"/>
        <v>0.14738393515106854</v>
      </c>
      <c r="P23" s="7">
        <v>1</v>
      </c>
      <c r="Q23" s="8">
        <f t="shared" si="7"/>
        <v>1.1111111111111112</v>
      </c>
      <c r="R23" s="10"/>
      <c r="S23" s="12">
        <f t="shared" si="8"/>
        <v>0</v>
      </c>
      <c r="T23" s="7">
        <v>0</v>
      </c>
      <c r="U23" s="20">
        <f t="shared" si="9"/>
        <v>0</v>
      </c>
      <c r="V23" s="36"/>
      <c r="W23" s="33">
        <f t="shared" si="10"/>
        <v>0</v>
      </c>
      <c r="X23" s="7">
        <v>0</v>
      </c>
      <c r="Y23" s="8">
        <f t="shared" si="11"/>
        <v>0</v>
      </c>
      <c r="Z23" s="7">
        <v>0</v>
      </c>
      <c r="AA23" s="8">
        <f t="shared" si="12"/>
        <v>0</v>
      </c>
      <c r="AB23" s="7">
        <v>0</v>
      </c>
      <c r="AC23" s="8">
        <f t="shared" si="13"/>
        <v>0</v>
      </c>
      <c r="AD23" s="7">
        <v>1</v>
      </c>
      <c r="AE23" s="8">
        <f t="shared" si="14"/>
        <v>0.11947431302270012</v>
      </c>
      <c r="AF23" s="10"/>
      <c r="AG23" s="12">
        <f t="shared" si="15"/>
        <v>0</v>
      </c>
      <c r="AH23" s="7">
        <f t="shared" si="16"/>
        <v>6</v>
      </c>
      <c r="AI23" s="8">
        <f t="shared" si="17"/>
        <v>7.1607590404582894E-2</v>
      </c>
      <c r="AJ23" s="16">
        <v>700</v>
      </c>
      <c r="AK23" s="20">
        <f t="shared" si="18"/>
        <v>0.21876435641088945</v>
      </c>
    </row>
    <row r="24" spans="1:37" ht="25.5" customHeight="1" thickBot="1" x14ac:dyDescent="0.25">
      <c r="A24" s="32" t="s">
        <v>24</v>
      </c>
      <c r="B24" s="17">
        <f>SUM(B3:B23)</f>
        <v>400</v>
      </c>
      <c r="C24" s="18">
        <f>B24/B24*100</f>
        <v>100</v>
      </c>
      <c r="D24" s="17">
        <f>SUM(D3:D23)</f>
        <v>1415</v>
      </c>
      <c r="E24" s="18">
        <f>D24/D24*100</f>
        <v>100</v>
      </c>
      <c r="F24" s="17">
        <f>SUM(F3:F23)</f>
        <v>459</v>
      </c>
      <c r="G24" s="18">
        <f>F24/F24*100</f>
        <v>100</v>
      </c>
      <c r="H24" s="17">
        <f>SUM(H3:H23)</f>
        <v>1229</v>
      </c>
      <c r="I24" s="18">
        <f>H24/H24*100</f>
        <v>100</v>
      </c>
      <c r="J24" s="17">
        <f>SUM(J3:J23)</f>
        <v>332</v>
      </c>
      <c r="K24" s="18">
        <f>J24/J24*100</f>
        <v>100</v>
      </c>
      <c r="L24" s="17">
        <f>SUM(L3:L23)</f>
        <v>87</v>
      </c>
      <c r="M24" s="18">
        <f>L24/L24*100</f>
        <v>100</v>
      </c>
      <c r="N24" s="17">
        <f>SUM(N3:N23)</f>
        <v>1357</v>
      </c>
      <c r="O24" s="18">
        <f>N24/N24*100</f>
        <v>100</v>
      </c>
      <c r="P24" s="17">
        <f>SUM(P3:P23)</f>
        <v>90</v>
      </c>
      <c r="Q24" s="18">
        <f>P24/P24*100</f>
        <v>100</v>
      </c>
      <c r="R24" s="17">
        <f>SUM(R3:R23)</f>
        <v>205</v>
      </c>
      <c r="S24" s="18">
        <f>R24/R24*100</f>
        <v>100</v>
      </c>
      <c r="T24" s="17">
        <f>SUM(T3:T23)</f>
        <v>117</v>
      </c>
      <c r="U24" s="19">
        <f>T24/T24*100</f>
        <v>100</v>
      </c>
      <c r="V24" s="37">
        <f>SUM(V3:V23)</f>
        <v>795</v>
      </c>
      <c r="W24" s="18">
        <f>V24/V24*100</f>
        <v>100</v>
      </c>
      <c r="X24" s="17">
        <f>SUM(X3:X23)</f>
        <v>101</v>
      </c>
      <c r="Y24" s="18">
        <f>X24/X24*100</f>
        <v>100</v>
      </c>
      <c r="Z24" s="17">
        <f>SUM(Z3:Z23)</f>
        <v>333</v>
      </c>
      <c r="AA24" s="18">
        <f>Z24/Z24*100</f>
        <v>100</v>
      </c>
      <c r="AB24" s="17">
        <f>SUM(AB3:AB23)</f>
        <v>383</v>
      </c>
      <c r="AC24" s="18">
        <f>AB24/AB24*100</f>
        <v>100</v>
      </c>
      <c r="AD24" s="17">
        <f>SUM(AD3:AD23)</f>
        <v>837</v>
      </c>
      <c r="AE24" s="18">
        <f>AD24/AD24*100</f>
        <v>100</v>
      </c>
      <c r="AF24" s="17">
        <f>SUM(AF3:AF23)</f>
        <v>239</v>
      </c>
      <c r="AG24" s="18">
        <f>AF24/AF24*100</f>
        <v>100</v>
      </c>
      <c r="AH24" s="17">
        <f t="shared" ref="AH24" si="19">SUM(B24,D24,F24,H24,J24,L24,N24,P24,R24,T24,V24,X24,Z24,AB24,AD24,AF24)</f>
        <v>8379</v>
      </c>
      <c r="AI24" s="18">
        <f>AH24/AH24*100</f>
        <v>100</v>
      </c>
      <c r="AJ24" s="17">
        <f>SUM(AJ3:AJ23)</f>
        <v>319979</v>
      </c>
      <c r="AK24" s="19">
        <f>AJ24/AJ24*100</f>
        <v>100</v>
      </c>
    </row>
    <row r="25" spans="1:37" ht="26.25" customHeight="1" thickBo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  <c r="AK25" s="21"/>
    </row>
    <row r="26" spans="1:37" ht="27.75" customHeight="1" x14ac:dyDescent="0.2">
      <c r="A26" s="23" t="s">
        <v>27</v>
      </c>
      <c r="B26" s="203">
        <v>1464</v>
      </c>
      <c r="C26" s="203"/>
      <c r="D26" s="203">
        <v>4247</v>
      </c>
      <c r="E26" s="203"/>
      <c r="F26" s="203">
        <v>1653</v>
      </c>
      <c r="G26" s="203"/>
      <c r="H26" s="203">
        <v>3408</v>
      </c>
      <c r="I26" s="203"/>
      <c r="J26" s="203">
        <v>1046</v>
      </c>
      <c r="K26" s="203"/>
      <c r="L26" s="203">
        <v>304</v>
      </c>
      <c r="M26" s="203"/>
      <c r="N26" s="203">
        <v>4595</v>
      </c>
      <c r="O26" s="203"/>
      <c r="P26" s="191">
        <v>292</v>
      </c>
      <c r="Q26" s="258"/>
      <c r="R26" s="267"/>
      <c r="S26" s="264">
        <v>678</v>
      </c>
      <c r="T26" s="259"/>
      <c r="U26" s="259">
        <v>350</v>
      </c>
      <c r="V26" s="260"/>
      <c r="W26" s="191"/>
      <c r="X26" s="203">
        <v>205</v>
      </c>
      <c r="Y26" s="203"/>
      <c r="Z26" s="203">
        <v>1065</v>
      </c>
      <c r="AA26" s="203"/>
      <c r="AB26" s="203">
        <v>1423</v>
      </c>
      <c r="AC26" s="203"/>
      <c r="AD26" s="203">
        <v>3121</v>
      </c>
      <c r="AE26" s="203"/>
      <c r="AF26" s="203">
        <v>712</v>
      </c>
      <c r="AG26" s="203"/>
      <c r="AH26" s="203" t="e">
        <f>SUM(B26,D26,F26,H26,J26,L26,N26,P26,S26,U26,#REF!,X26,Z26,AB26,AD26,AF26)</f>
        <v>#REF!</v>
      </c>
      <c r="AI26" s="203"/>
      <c r="AJ26" s="203">
        <v>1011801</v>
      </c>
      <c r="AK26" s="203"/>
    </row>
    <row r="27" spans="1:37" ht="27.75" customHeight="1" thickBot="1" x14ac:dyDescent="0.25">
      <c r="A27" s="24" t="s">
        <v>29</v>
      </c>
      <c r="B27" s="203">
        <v>410</v>
      </c>
      <c r="C27" s="203"/>
      <c r="D27" s="201">
        <v>1451</v>
      </c>
      <c r="E27" s="201"/>
      <c r="F27" s="201">
        <v>468</v>
      </c>
      <c r="G27" s="201"/>
      <c r="H27" s="201">
        <v>1273</v>
      </c>
      <c r="I27" s="201"/>
      <c r="J27" s="201">
        <v>336</v>
      </c>
      <c r="K27" s="201"/>
      <c r="L27" s="201">
        <v>90</v>
      </c>
      <c r="M27" s="201"/>
      <c r="N27" s="201">
        <v>1408</v>
      </c>
      <c r="O27" s="201"/>
      <c r="P27" s="201">
        <v>92</v>
      </c>
      <c r="Q27" s="253"/>
      <c r="R27" s="268"/>
      <c r="S27" s="265">
        <v>210</v>
      </c>
      <c r="T27" s="254"/>
      <c r="U27" s="254">
        <v>120</v>
      </c>
      <c r="V27" s="255"/>
      <c r="W27" s="192"/>
      <c r="X27" s="201">
        <v>103</v>
      </c>
      <c r="Y27" s="201"/>
      <c r="Z27" s="201">
        <v>344</v>
      </c>
      <c r="AA27" s="201"/>
      <c r="AB27" s="218">
        <v>393</v>
      </c>
      <c r="AC27" s="218"/>
      <c r="AD27" s="201">
        <v>875</v>
      </c>
      <c r="AE27" s="201"/>
      <c r="AF27" s="201">
        <v>245</v>
      </c>
      <c r="AG27" s="201"/>
      <c r="AH27" s="203" t="e">
        <f>SUM(B27,D27,F27,H27,J27,L27,N27,P27,S27,U27,#REF!,X27,Z27,AB27,AD27,AF27)</f>
        <v>#REF!</v>
      </c>
      <c r="AI27" s="203"/>
      <c r="AJ27" s="201">
        <v>335622</v>
      </c>
      <c r="AK27" s="201"/>
    </row>
    <row r="28" spans="1:37" ht="27.75" customHeight="1" thickTop="1" thickBot="1" x14ac:dyDescent="0.25">
      <c r="A28" s="24" t="s">
        <v>28</v>
      </c>
      <c r="B28" s="219">
        <f>B27/B26</f>
        <v>0.28005464480874315</v>
      </c>
      <c r="C28" s="220"/>
      <c r="D28" s="202">
        <f>D27/D26</f>
        <v>0.34165293148104542</v>
      </c>
      <c r="E28" s="221"/>
      <c r="F28" s="221">
        <f>F27/F26</f>
        <v>0.28312159709618873</v>
      </c>
      <c r="G28" s="221"/>
      <c r="H28" s="221">
        <f>H27/H26</f>
        <v>0.37353286384976525</v>
      </c>
      <c r="I28" s="221"/>
      <c r="J28" s="221">
        <f>J27/J26</f>
        <v>0.32122370936902483</v>
      </c>
      <c r="K28" s="221"/>
      <c r="L28" s="221">
        <f>L27/L26</f>
        <v>0.29605263157894735</v>
      </c>
      <c r="M28" s="221"/>
      <c r="N28" s="221">
        <f>N27/N26</f>
        <v>0.30642002176278565</v>
      </c>
      <c r="O28" s="221"/>
      <c r="P28" s="221">
        <f>P27/P26</f>
        <v>0.31506849315068491</v>
      </c>
      <c r="Q28" s="248"/>
      <c r="R28" s="269"/>
      <c r="S28" s="266">
        <f>S27/S26</f>
        <v>0.30973451327433627</v>
      </c>
      <c r="T28" s="249"/>
      <c r="U28" s="249">
        <f>U27/U26</f>
        <v>0.34285714285714286</v>
      </c>
      <c r="V28" s="250"/>
      <c r="W28" s="193"/>
      <c r="X28" s="221">
        <f>X27/X26</f>
        <v>0.5024390243902439</v>
      </c>
      <c r="Y28" s="221"/>
      <c r="Z28" s="221">
        <f>Z27/Z26</f>
        <v>0.32300469483568073</v>
      </c>
      <c r="AA28" s="222"/>
      <c r="AB28" s="223">
        <f>AB27/AB26</f>
        <v>0.27617709065354884</v>
      </c>
      <c r="AC28" s="224"/>
      <c r="AD28" s="225">
        <f>AD27/AD26</f>
        <v>0.28035885933995514</v>
      </c>
      <c r="AE28" s="202"/>
      <c r="AF28" s="221">
        <f>AF27/AF26</f>
        <v>0.3441011235955056</v>
      </c>
      <c r="AG28" s="221"/>
      <c r="AH28" s="221" t="e">
        <f>AH27/AH26</f>
        <v>#REF!</v>
      </c>
      <c r="AI28" s="221"/>
      <c r="AJ28" s="221">
        <f>AJ27/AJ26</f>
        <v>0.33170751956165295</v>
      </c>
      <c r="AK28" s="221"/>
    </row>
    <row r="29" spans="1:37" ht="13.5" thickTop="1" x14ac:dyDescent="0.2"/>
  </sheetData>
  <sortState ref="A3:XFD23">
    <sortCondition descending="1" ref="AH3:AH23"/>
  </sortState>
  <mergeCells count="63">
    <mergeCell ref="P28:R28"/>
    <mergeCell ref="Q26:R26"/>
    <mergeCell ref="AB28:AC28"/>
    <mergeCell ref="AD28:AE28"/>
    <mergeCell ref="AF28:AG28"/>
    <mergeCell ref="AH28:AI28"/>
    <mergeCell ref="AJ28:AK28"/>
    <mergeCell ref="AF27:AG27"/>
    <mergeCell ref="AH27:AI27"/>
    <mergeCell ref="AJ27:AK27"/>
    <mergeCell ref="B28:C28"/>
    <mergeCell ref="D28:E28"/>
    <mergeCell ref="F28:G28"/>
    <mergeCell ref="H28:I28"/>
    <mergeCell ref="J28:K28"/>
    <mergeCell ref="L28:M28"/>
    <mergeCell ref="N28:O28"/>
    <mergeCell ref="X28:Y28"/>
    <mergeCell ref="Z28:AA28"/>
    <mergeCell ref="X27:Y27"/>
    <mergeCell ref="Z27:AA27"/>
    <mergeCell ref="AB27:AC27"/>
    <mergeCell ref="AD27:AE27"/>
    <mergeCell ref="L27:M27"/>
    <mergeCell ref="N27:O27"/>
    <mergeCell ref="P27:R27"/>
    <mergeCell ref="B27:C27"/>
    <mergeCell ref="D27:E27"/>
    <mergeCell ref="F27:G27"/>
    <mergeCell ref="H27:I27"/>
    <mergeCell ref="J27:K27"/>
    <mergeCell ref="AB26:AC26"/>
    <mergeCell ref="AD26:AE26"/>
    <mergeCell ref="AF26:AG26"/>
    <mergeCell ref="AH26:AI26"/>
    <mergeCell ref="AJ26:AK26"/>
    <mergeCell ref="AF1:AG1"/>
    <mergeCell ref="AH1:AI1"/>
    <mergeCell ref="AJ1:AK1"/>
    <mergeCell ref="B26:C26"/>
    <mergeCell ref="D26:E26"/>
    <mergeCell ref="F26:G26"/>
    <mergeCell ref="H26:I26"/>
    <mergeCell ref="J26:K26"/>
    <mergeCell ref="L26:M26"/>
    <mergeCell ref="N26:O26"/>
    <mergeCell ref="X26:Y26"/>
    <mergeCell ref="Z26:AA26"/>
    <mergeCell ref="V1:W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conditionalFormatting sqref="C3:C23 E3:E23 G3:G23 I3:I23 K3:K23 M3:M23 O3:O23 Q3:Q23 S3:S23 U3:U23 W3:W23 Y3:Y23 AA3:AA23 AC3:AC23 AE3:AE23 AG3:AG23">
    <cfRule type="top10" dxfId="0" priority="1" percent="1" rank="10"/>
  </conditionalFormatting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opLeftCell="A58" workbookViewId="0">
      <selection activeCell="Q25" sqref="Q25"/>
    </sheetView>
  </sheetViews>
  <sheetFormatPr defaultRowHeight="12.75" x14ac:dyDescent="0.2"/>
  <sheetData>
    <row r="1" spans="1:22" x14ac:dyDescent="0.2">
      <c r="S1">
        <v>2000</v>
      </c>
      <c r="T1">
        <v>2004</v>
      </c>
      <c r="U1">
        <v>2008</v>
      </c>
      <c r="V1">
        <v>2012</v>
      </c>
    </row>
    <row r="2" spans="1:22" ht="33.75" x14ac:dyDescent="0.5">
      <c r="A2" s="270" t="s">
        <v>372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R2" t="s">
        <v>59</v>
      </c>
      <c r="S2">
        <v>19.54</v>
      </c>
      <c r="T2">
        <v>26.88</v>
      </c>
      <c r="U2">
        <v>21.13</v>
      </c>
      <c r="V2">
        <v>14.23</v>
      </c>
    </row>
    <row r="3" spans="1:22" x14ac:dyDescent="0.2">
      <c r="R3" t="s">
        <v>57</v>
      </c>
      <c r="S3">
        <v>9.33</v>
      </c>
      <c r="T3">
        <v>14.13</v>
      </c>
      <c r="U3">
        <v>45.33</v>
      </c>
      <c r="V3">
        <v>28.97</v>
      </c>
    </row>
    <row r="4" spans="1:22" x14ac:dyDescent="0.2">
      <c r="R4" t="s">
        <v>35</v>
      </c>
      <c r="S4">
        <v>17.52</v>
      </c>
      <c r="T4">
        <v>15.34</v>
      </c>
      <c r="U4">
        <v>9.35</v>
      </c>
      <c r="V4">
        <v>15.77</v>
      </c>
    </row>
    <row r="5" spans="1:22" x14ac:dyDescent="0.2">
      <c r="R5" t="s">
        <v>58</v>
      </c>
      <c r="S5">
        <v>11.4</v>
      </c>
      <c r="T5">
        <v>11.13</v>
      </c>
      <c r="U5">
        <v>7.91</v>
      </c>
      <c r="V5">
        <v>10.68</v>
      </c>
    </row>
    <row r="6" spans="1:22" x14ac:dyDescent="0.2">
      <c r="R6" t="s">
        <v>60</v>
      </c>
      <c r="S6">
        <v>12.04</v>
      </c>
      <c r="T6">
        <v>13.32</v>
      </c>
      <c r="U6">
        <v>12.38</v>
      </c>
      <c r="V6">
        <v>0.53</v>
      </c>
    </row>
    <row r="25" spans="18:23" ht="13.5" thickBot="1" x14ac:dyDescent="0.25"/>
    <row r="26" spans="18:23" x14ac:dyDescent="0.2">
      <c r="R26" s="271" t="s">
        <v>369</v>
      </c>
      <c r="S26" s="272"/>
      <c r="T26" s="261">
        <v>2000</v>
      </c>
      <c r="U26" s="256">
        <v>2004</v>
      </c>
      <c r="V26" s="256">
        <v>2008</v>
      </c>
      <c r="W26" s="257">
        <v>2012</v>
      </c>
    </row>
    <row r="27" spans="18:23" x14ac:dyDescent="0.2">
      <c r="R27" s="273" t="s">
        <v>370</v>
      </c>
      <c r="S27" s="274"/>
      <c r="T27" s="262">
        <v>30.14</v>
      </c>
      <c r="U27" s="251">
        <v>28.44</v>
      </c>
      <c r="V27" s="251">
        <v>37.630000000000003</v>
      </c>
      <c r="W27" s="252">
        <v>31.17</v>
      </c>
    </row>
    <row r="28" spans="18:23" ht="13.5" thickBot="1" x14ac:dyDescent="0.25">
      <c r="R28" s="275" t="s">
        <v>373</v>
      </c>
      <c r="S28" s="276"/>
      <c r="T28" s="263">
        <v>32.24</v>
      </c>
      <c r="U28" s="246">
        <v>27.55</v>
      </c>
      <c r="V28" s="246">
        <v>38.6</v>
      </c>
      <c r="W28" s="247">
        <v>33.17</v>
      </c>
    </row>
  </sheetData>
  <mergeCells count="1">
    <mergeCell ref="A2:P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13</vt:i4>
      </vt:variant>
      <vt:variant>
        <vt:lpstr>grafy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18" baseType="lpstr">
      <vt:lpstr>2000</vt:lpstr>
      <vt:lpstr>2004</vt:lpstr>
      <vt:lpstr>2008</vt:lpstr>
      <vt:lpstr>2012</vt:lpstr>
      <vt:lpstr>G-2000</vt:lpstr>
      <vt:lpstr>G-2004</vt:lpstr>
      <vt:lpstr>G-2008</vt:lpstr>
      <vt:lpstr>G-2012</vt:lpstr>
      <vt:lpstr>G-Jablunkovsko</vt:lpstr>
      <vt:lpstr>seznam</vt:lpstr>
      <vt:lpstr>statistika</vt:lpstr>
      <vt:lpstr>preference</vt:lpstr>
      <vt:lpstr>top 09</vt:lpstr>
      <vt:lpstr>G-účast</vt:lpstr>
      <vt:lpstr>'2000'!Názvy_tisku</vt:lpstr>
      <vt:lpstr>'2004'!Názvy_tisku</vt:lpstr>
      <vt:lpstr>'2008'!Názvy_tisku</vt:lpstr>
      <vt:lpstr>'2012'!Názvy_tisku</vt:lpstr>
    </vt:vector>
  </TitlesOfParts>
  <Company>JAP Trading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izo_prodej</dc:creator>
  <cp:lastModifiedBy>Uživatel</cp:lastModifiedBy>
  <cp:lastPrinted>2012-09-08T07:16:30Z</cp:lastPrinted>
  <dcterms:created xsi:type="dcterms:W3CDTF">2000-11-13T10:43:59Z</dcterms:created>
  <dcterms:modified xsi:type="dcterms:W3CDTF">2012-10-15T10:39:34Z</dcterms:modified>
</cp:coreProperties>
</file>